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แบบขอให้ซื้อ จ้าง" sheetId="1" r:id="rId1"/>
    <sheet name="รายงานขอซื้อ กรณีไม่เกิน แสน" sheetId="2" r:id="rId2"/>
    <sheet name="รายงานขอจ้าง" sheetId="4" state="hidden" r:id="rId3"/>
    <sheet name="รายงานขอซื้อ กรณีเกินแสน" sheetId="7" r:id="rId4"/>
    <sheet name="รายงานขอซื้อ เกินห้าแสน (ebibd)" sheetId="9" r:id="rId5"/>
    <sheet name="ใบสำคัญแนบ งปม.จ่ายเงินสด" sheetId="6" r:id="rId6"/>
  </sheets>
  <externalReferences>
    <externalReference r:id="rId7"/>
  </externalReferences>
  <definedNames>
    <definedName name="คณะกรรม">[1]นามผู้ขอให้ซื้อ!$B:$B</definedName>
    <definedName name="ประเภทกรรมการ">[1]ประเภทแหล่งเงิน!$O$8:$O$10</definedName>
    <definedName name="ผลผลิต">[1]ประเภทแหล่งเงิน!$O$14:$O$17</definedName>
    <definedName name="ผู้สำรองจ่าย">[1]นามผู้ขอให้ซื้อ!$F:$F</definedName>
    <definedName name="แผนงาน">[1]ประเภทแหล่งเงิน!$O$2:$O$4</definedName>
    <definedName name="ภาษี">[1]ประเภทแหล่งเงิน!$E$2:$E$3</definedName>
    <definedName name="ลำดับ">'[1]1.ออกเลข'!$A:$A</definedName>
    <definedName name="ลูกค้า">[1]ประเภทแหล่งเงิน!$K:$K</definedName>
    <definedName name="เลขที่_ศธ">'[1]1.ออกเลข'!$B:$B</definedName>
    <definedName name="หน่วยงาน">[1]นามผู้ขอให้ซื้อ!$I:$I</definedName>
    <definedName name="หมวด">[1]ประเภทแหล่งเงิน!$H:$H</definedName>
    <definedName name="แหล่งเงิน">[1]ประเภทแหล่งเงิน!$B$2:$B$4</definedName>
  </definedNames>
  <calcPr calcId="124519"/>
</workbook>
</file>

<file path=xl/calcChain.xml><?xml version="1.0" encoding="utf-8"?>
<calcChain xmlns="http://schemas.openxmlformats.org/spreadsheetml/2006/main">
  <c r="F17" i="9"/>
  <c r="F18" i="7"/>
  <c r="H9"/>
  <c r="H9" i="2"/>
  <c r="P12" i="6"/>
  <c r="N12"/>
  <c r="W39"/>
  <c r="A12"/>
  <c r="B11"/>
  <c r="G26" i="4" l="1"/>
  <c r="G25"/>
  <c r="G24"/>
  <c r="F17"/>
  <c r="F16"/>
  <c r="D14"/>
  <c r="F17" i="2"/>
  <c r="K24" i="1"/>
  <c r="K23"/>
  <c r="B23" s="1"/>
  <c r="G23" s="1"/>
  <c r="K22"/>
  <c r="B22" s="1"/>
  <c r="E22" s="1"/>
  <c r="K21"/>
  <c r="B21" s="1"/>
  <c r="F21" s="1"/>
  <c r="K20"/>
  <c r="B20"/>
  <c r="F20" s="1"/>
  <c r="K19"/>
  <c r="K18"/>
  <c r="K17"/>
  <c r="K16"/>
  <c r="K15"/>
  <c r="K14"/>
  <c r="E20" l="1"/>
  <c r="E21"/>
  <c r="G22"/>
  <c r="F23"/>
  <c r="F22"/>
  <c r="E23"/>
  <c r="G20"/>
  <c r="G21"/>
  <c r="H26" l="1"/>
  <c r="F11" i="4" l="1"/>
  <c r="F13" s="1"/>
  <c r="I11" i="6"/>
  <c r="I18" s="1"/>
  <c r="C20" s="1"/>
  <c r="P9" l="1"/>
  <c r="X9" s="1"/>
  <c r="I11" i="4"/>
  <c r="H13" s="1"/>
  <c r="J10" i="6" l="1"/>
  <c r="X26"/>
  <c r="R10"/>
</calcChain>
</file>

<file path=xl/comments1.xml><?xml version="1.0" encoding="utf-8"?>
<comments xmlns="http://schemas.openxmlformats.org/spreadsheetml/2006/main">
  <authors>
    <author>fagrtps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>fagrtps:</t>
        </r>
        <r>
          <rPr>
            <sz val="8"/>
            <color indexed="81"/>
            <rFont val="Tahoma"/>
            <family val="2"/>
          </rPr>
          <t xml:space="preserve">
1.</t>
        </r>
        <r>
          <rPr>
            <u/>
            <sz val="8"/>
            <color indexed="81"/>
            <rFont val="Tahoma"/>
            <family val="2"/>
          </rPr>
          <t>ตรวจสอบใบเสนอราคา</t>
        </r>
        <r>
          <rPr>
            <b/>
            <sz val="8"/>
            <color indexed="81"/>
            <rFont val="Tahoma"/>
            <family val="2"/>
          </rPr>
          <t xml:space="preserve">*มีวันที่/กำหนดส่งมอบ/กำหนดยืนราคา/ผู้สืบราคา
</t>
        </r>
        <r>
          <rPr>
            <sz val="8"/>
            <color indexed="81"/>
            <rFont val="Tahoma"/>
            <family val="2"/>
          </rPr>
          <t xml:space="preserve">
2.</t>
        </r>
        <r>
          <rPr>
            <u/>
            <sz val="8"/>
            <color indexed="81"/>
            <rFont val="Tahoma"/>
            <family val="2"/>
          </rPr>
          <t>บิลเงินสด-ใบเสร็จ</t>
        </r>
        <r>
          <rPr>
            <b/>
            <sz val="8"/>
            <color indexed="81"/>
            <rFont val="Tahoma"/>
            <family val="2"/>
          </rPr>
          <t xml:space="preserve">*มีชื่อที่อยู่ร้าน/นามผู้ซื้อ/วันที่/รายการราคาต่อหน่วย/ยอดเงินเป็นตัวอักษร/ผู้รับเงิน/ปรัมจ่ายเงินสด/ปรัมกรรมการ/ผู้รับของ(ถ้ามี)
</t>
        </r>
        <r>
          <rPr>
            <sz val="8"/>
            <color indexed="81"/>
            <rFont val="Tahoma"/>
            <family val="2"/>
          </rPr>
          <t xml:space="preserve">
3.</t>
        </r>
        <r>
          <rPr>
            <u/>
            <sz val="8"/>
            <color indexed="81"/>
            <rFont val="Tahoma"/>
            <family val="2"/>
          </rPr>
          <t>ใบแจ้งหนี้-ใบส่งของ</t>
        </r>
        <r>
          <rPr>
            <b/>
            <sz val="8"/>
            <color indexed="81"/>
            <rFont val="Tahoma"/>
            <family val="2"/>
          </rPr>
          <t>*เขลผู้เสียภาษี 13 หลัก/ลงนามผู้ส่งของ/ลงนามผู้รับของ</t>
        </r>
      </text>
    </comment>
  </commentList>
</comments>
</file>

<file path=xl/comments2.xml><?xml version="1.0" encoding="utf-8"?>
<comments xmlns="http://schemas.openxmlformats.org/spreadsheetml/2006/main">
  <authors>
    <author>Office Of Computer Services</author>
  </authors>
  <commentList>
    <comment ref="D3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เปลี่ยนเป็นหัวหน้าภาค</t>
        </r>
      </text>
    </comment>
  </commentList>
</comments>
</file>

<file path=xl/sharedStrings.xml><?xml version="1.0" encoding="utf-8"?>
<sst xmlns="http://schemas.openxmlformats.org/spreadsheetml/2006/main" count="365" uniqueCount="230">
  <si>
    <t>เลือก ลำดับ ศธ  &gt;&gt;</t>
  </si>
  <si>
    <t xml:space="preserve">ที่ </t>
  </si>
  <si>
    <t>ศธ 0513.20201/</t>
  </si>
  <si>
    <t xml:space="preserve"> </t>
  </si>
  <si>
    <t>ลำดับที่</t>
  </si>
  <si>
    <t>รายการ</t>
  </si>
  <si>
    <t>จำนวน</t>
  </si>
  <si>
    <t>หน่วยนับ</t>
  </si>
  <si>
    <t>ราคา</t>
  </si>
  <si>
    <t>ต่อหน่วย</t>
  </si>
  <si>
    <t>รวม</t>
  </si>
  <si>
    <t>บาท</t>
  </si>
  <si>
    <t>ยอดรวม</t>
  </si>
  <si>
    <t xml:space="preserve">ภาษีมูลค่าเพิ่ม 7 % </t>
  </si>
  <si>
    <t>จำนวนเงินรวมทั้งสิ้น</t>
  </si>
  <si>
    <t>(จำนวนเงินตัวอักษร)</t>
  </si>
  <si>
    <r>
      <t xml:space="preserve"> วันที่       </t>
    </r>
    <r>
      <rPr>
        <sz val="16"/>
        <color theme="1"/>
        <rFont val="TH SarabunPSK"/>
        <family val="2"/>
      </rPr>
      <t/>
    </r>
  </si>
  <si>
    <r>
      <t>เรื่อง</t>
    </r>
    <r>
      <rPr>
        <sz val="16"/>
        <rFont val="TH SarabunPSK"/>
        <family val="2"/>
      </rPr>
      <t xml:space="preserve">       </t>
    </r>
  </si>
  <si>
    <t xml:space="preserve">บันทึกข้อความ  </t>
  </si>
  <si>
    <t xml:space="preserve">1. เรียน  </t>
  </si>
  <si>
    <t xml:space="preserve">หัวหน้าสำนักงานเลขานุการคณะเกษตร กำแพงแสน  </t>
  </si>
  <si>
    <t xml:space="preserve">ตามที่  สำนักงานเลขานุการคณะเกษตร กำแพงแสน     </t>
  </si>
  <si>
    <t>สำนักงานเลขานุการคณะเกษตร กำแพงแสน</t>
  </si>
  <si>
    <t>ตามรายละเอียดดังนี้</t>
  </si>
  <si>
    <t>3. ราคากลาง/ราคาท้องตลาด</t>
  </si>
  <si>
    <t>สำนักงานเลขานุการคณะเกษตรกำแพงแสน</t>
  </si>
  <si>
    <t xml:space="preserve"> (เป็นราคาที่เคยซื้อ/จ้างครั้งหลังสุด  หรือราคาท้องตลาด ภายในระยะเวลา 2 ปีงบประมาณ)</t>
  </si>
  <si>
    <t xml:space="preserve"> - งบประมาณปี</t>
  </si>
  <si>
    <t xml:space="preserve"> - แผนงาน                                                        </t>
  </si>
  <si>
    <t xml:space="preserve"> - ผลผลิต                                                   </t>
  </si>
  <si>
    <t xml:space="preserve">   </t>
  </si>
  <si>
    <t>วัน</t>
  </si>
  <si>
    <t>ตามระเบียบสำนักนายกรัฐมนตรีว่าด้วยการพัสดุ พ.ศ. 2535 และส่วนที่แก้ไขเพิ่มเติม (ข้อ 19)</t>
  </si>
  <si>
    <t>นายสุพิทย์ ขุนเพชร</t>
  </si>
  <si>
    <t>ประธานกรรมการ</t>
  </si>
  <si>
    <t>กรรมการ</t>
  </si>
  <si>
    <t>จึงเรียนมาเพื่อโปรดพิจารณา</t>
  </si>
  <si>
    <t>หากเห็นชอบขอได้โปรด</t>
  </si>
  <si>
    <t xml:space="preserve">                          </t>
  </si>
  <si>
    <t>(นายทศพล  ศรีศรทอง)</t>
  </si>
  <si>
    <t xml:space="preserve">       นักวิชาการพัสดุ</t>
  </si>
  <si>
    <t xml:space="preserve"> -</t>
  </si>
  <si>
    <t>เพื่อซ่อมบำรุงรักษาเครื่องปรับอากาศ  ให้พร้อมใช้งาน</t>
  </si>
  <si>
    <t>รายงานขอให้จ้างแรงงาน  โดยวิธีตกลงราคา</t>
  </si>
  <si>
    <t>มีความประสงค์จะดำเนินการจ้างเหมาแรงงาน</t>
  </si>
  <si>
    <t>2. รายละเอียดของการจ้าง (ตามรายละเอียดแนบท้าย)</t>
  </si>
  <si>
    <t xml:space="preserve"> (เป็นราคาที่เคยจ้างครั้งหลังสุด  หรือราคาท้องตลาด ภายในระยะเวลา 2 ปีงบประมาณ)</t>
  </si>
  <si>
    <t>6. ในการดำเนินการจัดจัดจ้างครั้งนี้ได้ดำเนินการโดย วิธีตกลงราคา</t>
  </si>
  <si>
    <r>
      <t>เนื่องจาก (เหตุผลที่จ้างโดยวิธีนั้น) วงเงินที่จ้าง</t>
    </r>
    <r>
      <rPr>
        <strike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มีราคาไม่เกิน  100,000.-บาท (หนึ่งแสนบาทถ้วน)  </t>
    </r>
  </si>
  <si>
    <t>7. คณะกรรมการในการดำเนินการจัดจ้างครั้งนี้ประกอบด้วย</t>
  </si>
  <si>
    <t xml:space="preserve">               อนุมัติให้ดำเนินการจัดจ้าง โดยวิธีตกลงราคาและลงนามในคำสั่งแต่งตั้งคณะกรรมการตรวจรับพัสดุตามรายละเอียด ในรายงานขอจ้าง ดังกล่าวข้างต้น </t>
  </si>
  <si>
    <t>ใบสำคัญรับเงิน</t>
  </si>
  <si>
    <t>ใบรับเงินงบประมาณแผ่นดินจากคณะเกษตร กำแพงแสน</t>
  </si>
  <si>
    <t>วันที่</t>
  </si>
  <si>
    <r>
      <t>ที่</t>
    </r>
    <r>
      <rPr>
        <b/>
        <sz val="16"/>
        <rFont val="TH SarabunPSK"/>
        <family val="2"/>
      </rPr>
      <t>คณะเกษตร  กำแพงแสน</t>
    </r>
  </si>
  <si>
    <t>ข้าพเจ้า</t>
  </si>
  <si>
    <t>นางสาวสุภา สุริยกานนท์</t>
  </si>
  <si>
    <t>อยู่บ้านเลขที่</t>
  </si>
  <si>
    <t>ตำบล</t>
  </si>
  <si>
    <t xml:space="preserve">  พระปฐมเจดีย์</t>
  </si>
  <si>
    <t>อำเภอ</t>
  </si>
  <si>
    <t xml:space="preserve">  เมือง</t>
  </si>
  <si>
    <t>จังหวัด</t>
  </si>
  <si>
    <t xml:space="preserve">  นครปฐม</t>
  </si>
  <si>
    <t xml:space="preserve">    ได้รับเงินจากหน่วยงาน</t>
  </si>
  <si>
    <t>คณะเกษตร กำแพงแสน</t>
  </si>
  <si>
    <t>ดังรายการต่อไปนี้</t>
  </si>
  <si>
    <r>
      <t xml:space="preserve">ข้าพเจ้า    </t>
    </r>
    <r>
      <rPr>
        <b/>
        <sz val="16"/>
        <rFont val="TH SarabunPSK"/>
        <family val="2"/>
      </rPr>
      <t xml:space="preserve">นางสาวสุภา สุริยกานนท์    </t>
    </r>
    <r>
      <rPr>
        <sz val="16"/>
        <rFont val="TH SarabunPSK"/>
        <family val="2"/>
      </rPr>
      <t>ตำแหน่ง</t>
    </r>
    <r>
      <rPr>
        <b/>
        <sz val="16"/>
        <rFont val="TH SarabunPSK"/>
        <family val="2"/>
      </rPr>
      <t xml:space="preserve">   หัวหน้าสำนักงานเลขานุการคณะเกษตร กำแพงแสน</t>
    </r>
  </si>
  <si>
    <r>
      <t xml:space="preserve">ข้าพเจ้า  </t>
    </r>
    <r>
      <rPr>
        <b/>
        <sz val="16"/>
        <rFont val="TH SarabunPSK"/>
        <family val="2"/>
      </rPr>
      <t xml:space="preserve">นางสาวสุภา สุริยกานนท์  </t>
    </r>
    <r>
      <rPr>
        <sz val="16"/>
        <rFont val="TH SarabunPSK"/>
        <family val="2"/>
      </rPr>
      <t>ตำแหน่ง</t>
    </r>
    <r>
      <rPr>
        <b/>
        <sz val="16"/>
        <rFont val="TH SarabunPSK"/>
        <family val="2"/>
      </rPr>
      <t xml:space="preserve"> หัวหน้าสำนักงานเลขานุการคณะเกษตร กำแพงแสน</t>
    </r>
  </si>
  <si>
    <r>
      <rPr>
        <b/>
        <sz val="16"/>
        <rFont val="TH SarabunPSK"/>
        <family val="2"/>
      </rPr>
      <t>สังกัดคณะเกษตร กำแพงแสน</t>
    </r>
    <r>
      <rPr>
        <sz val="16"/>
        <rFont val="TH SarabunPSK"/>
        <family val="2"/>
      </rPr>
      <t xml:space="preserve"> ได้รับเงินทดรองจ่าย จาก</t>
    </r>
    <r>
      <rPr>
        <sz val="16"/>
        <color theme="4"/>
        <rFont val="TH SarabunPSK"/>
        <family val="2"/>
      </rPr>
      <t xml:space="preserve"> </t>
    </r>
    <r>
      <rPr>
        <sz val="16"/>
        <rFont val="TH SarabunPSK"/>
        <family val="2"/>
      </rPr>
      <t xml:space="preserve"> มหาวิทยาลัยเกษตรศาสตร์</t>
    </r>
  </si>
  <si>
    <r>
      <rPr>
        <b/>
        <sz val="16"/>
        <rFont val="TH SarabunPSK"/>
        <family val="2"/>
      </rPr>
      <t>สังกัดคณะเกษตร กำแพงแสน</t>
    </r>
    <r>
      <rPr>
        <sz val="16"/>
        <rFont val="TH SarabunPSK"/>
        <family val="2"/>
      </rPr>
      <t xml:space="preserve"> ได้รับเงินงบประมาณแผ่นดิน จากคณะเกษตร กำแพงแสน มหาวิทยาลัยเกษตรศาสตร์</t>
    </r>
  </si>
  <si>
    <t>จำนวนเงิน</t>
  </si>
  <si>
    <t>วิทยาเขตกำแพงแสน เป็นการเบิกจ่ายเกี่ยวกับ</t>
  </si>
  <si>
    <t>รวมเป็นเงินทั้งสิ้น</t>
  </si>
  <si>
    <t>บาท/สตางค์</t>
  </si>
  <si>
    <t>เมื่อวันที่</t>
  </si>
  <si>
    <t>งบดำเนินงาน</t>
  </si>
  <si>
    <t xml:space="preserve">จำนวน </t>
  </si>
  <si>
    <t>ฉบับ</t>
  </si>
  <si>
    <r>
      <t xml:space="preserve">โดยได้ส่งใบสำคัญคู่จ่าย รวม </t>
    </r>
    <r>
      <rPr>
        <b/>
        <sz val="16"/>
        <rFont val="TH SarabunPSK"/>
        <family val="2"/>
      </rPr>
      <t/>
    </r>
  </si>
  <si>
    <t>ชุด</t>
  </si>
  <si>
    <t>ที่ ศธ 0513.20201/</t>
  </si>
  <si>
    <t>ลงวันที่</t>
  </si>
  <si>
    <t>ข้าพเจ้าขอให้สัญญาว่า ถ้าปรากฏว่าใบสำคัญจ่ายรายการหนึ่งรายการใด หรือทั้งหมด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</si>
  <si>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</si>
  <si>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เบิกจ่ายเงินจากทางราชการไม่ได้ ข้าพเจ้ายินยอมที่จะ</t>
  </si>
  <si>
    <t>R</t>
  </si>
  <si>
    <t>นำเงินสดเท่าจำนวนที่ยังขาดอยู่ส่งใช้คืนคณะเกษตร กำแพงแสน ในทันที่</t>
  </si>
  <si>
    <t>โดยได้ส่งใบสำคัญคู่จ่าย รวม 1 ฉบับ  และมอบให้งานคลังและพัสดุ กองบริหารทั่วไป มหาวิทยาลัยเกษตรศาสตร์</t>
  </si>
  <si>
    <t>ที่ได้รับแจ้งจากคณะเกษตร กำแพงแสน</t>
  </si>
  <si>
    <t>£</t>
  </si>
  <si>
    <t xml:space="preserve">จ่ายเป็นเงินสด/เช็คให้ </t>
  </si>
  <si>
    <t>ให้งานคลังและพัสดุ (กพส.) หักเงินเดือนของข้าพเจ้าเท่าจำนวนที่ยังขาดอยู่</t>
  </si>
  <si>
    <t>โอนเข้าบัญชี</t>
  </si>
  <si>
    <t>ธนาคารไทยพาณิชย์ จำกัด(มหาชน)</t>
  </si>
  <si>
    <t>เพื่อส่งใช้คืนคณะเกษตร (กพส.)</t>
  </si>
  <si>
    <t>ชื่อบัญชี คณะเกษตร กำแพงแสน (รายได้อื่น) เลขที่ 769-2-47868-7</t>
  </si>
  <si>
    <t>(ลงชื่อ)</t>
  </si>
  <si>
    <t>โอนเงินเข้าบัญชี</t>
  </si>
  <si>
    <t>ผู้รับเงิน</t>
  </si>
  <si>
    <t xml:space="preserve">  </t>
  </si>
  <si>
    <t>ผู้จ่ายเงิน</t>
  </si>
  <si>
    <t xml:space="preserve">    </t>
  </si>
  <si>
    <t>โปรดจ่ายเป็นเซ็คในนาม ผศ.ดร.จินตนา อันอาตม์งาม</t>
  </si>
  <si>
    <t>(................................................)</t>
  </si>
  <si>
    <t>สาขาเทคโนโลยีฯ</t>
  </si>
  <si>
    <t>ภาคส่งเสริมฯ</t>
  </si>
  <si>
    <t>ภาควิชาโรคพืชฯ</t>
  </si>
  <si>
    <t>ศูนย์ปฏิบัติการวิจัยฯ</t>
  </si>
  <si>
    <t>ศธ 0513.20207/</t>
  </si>
  <si>
    <t>ผู้ช่วยศาสตรราจารย์สิรินทร์พร  สินธุวณิชย์</t>
  </si>
  <si>
    <t>ผศ.ดร.วรรณวิไล  อินทนู</t>
  </si>
  <si>
    <t>นายสุพิทย์ ขุนเพชร ฝึกงานนิสิต</t>
  </si>
  <si>
    <t>ผศ.ดร.จินตนา  อันอาตม์งาม</t>
  </si>
  <si>
    <t>แผนงาน     ส่งเสริมการวิจัยและพัฒนา</t>
  </si>
  <si>
    <t>ผลผลิต      ผลงานวิจัยเพื่อสร้างองค์ความรู้</t>
  </si>
  <si>
    <t>จากกองคลัง บางเขน</t>
  </si>
  <si>
    <t>แผนงาน     ขยายโอกาสและพัฒนาคุณภาพการศึกษา</t>
  </si>
  <si>
    <t>(นางสาวสุภา  สุริยกานนท์)</t>
  </si>
  <si>
    <t xml:space="preserve">งานคลังและพัสดุ กองบริหารทั่วไป มหาวิทยาลัยเกษตรศาสตร์  วิทยาเขตกำแพงแสน </t>
  </si>
  <si>
    <t>ผลผลิต      ผู้สำเร็จการศึกษาด้านวิทยาศาสตร์และเทคโนโลยี</t>
  </si>
  <si>
    <t>ค่าวัสดุ</t>
  </si>
  <si>
    <r>
      <t>เรียน</t>
    </r>
    <r>
      <rPr>
        <sz val="16"/>
        <rFont val="TH SarabunPSK"/>
        <family val="2"/>
      </rPr>
      <t xml:space="preserve">     เจ้าหน้าที่พัสดุสำนักงานเลขานุการคณะเกษตร กำแพงแสน</t>
    </r>
  </si>
  <si>
    <r>
      <t>ส่วนงาน</t>
    </r>
    <r>
      <rPr>
        <sz val="14"/>
        <rFont val="TH SarabunPSK"/>
        <family val="2"/>
      </rPr>
      <t xml:space="preserve">  สำนักงานเลขานุการคณะเกษตร กำแพงแสน  โทร 3300-3302 </t>
    </r>
  </si>
  <si>
    <r>
      <t>ที่</t>
    </r>
    <r>
      <rPr>
        <sz val="14"/>
        <rFont val="TH SarabunPSK"/>
        <family val="2"/>
      </rPr>
      <t xml:space="preserve">  </t>
    </r>
  </si>
  <si>
    <r>
      <t>วันที่</t>
    </r>
    <r>
      <rPr>
        <sz val="18"/>
        <rFont val="TH SarabunPSK"/>
        <family val="2"/>
      </rPr>
      <t xml:space="preserve"> </t>
    </r>
  </si>
  <si>
    <r>
      <t>เรื่อง</t>
    </r>
    <r>
      <rPr>
        <sz val="14"/>
        <rFont val="TH SarabunPSK"/>
        <family val="2"/>
      </rPr>
      <t xml:space="preserve">  </t>
    </r>
  </si>
  <si>
    <r>
      <t xml:space="preserve">1. เหตุผลและความจำเป็นที่ต้องจ้าง </t>
    </r>
    <r>
      <rPr>
        <u/>
        <sz val="14"/>
        <rFont val="TH SarabunPSK"/>
        <family val="2"/>
      </rPr>
      <t xml:space="preserve">                                                                                                                          </t>
    </r>
  </si>
  <si>
    <r>
      <t>4. วงเงินที่จะจ้าง</t>
    </r>
    <r>
      <rPr>
        <u/>
        <sz val="14"/>
        <rFont val="TH SarabunPSK"/>
        <family val="2"/>
      </rPr>
      <t xml:space="preserve">     </t>
    </r>
  </si>
  <si>
    <r>
      <t>5. กำหนดส่งมอบภายใน</t>
    </r>
    <r>
      <rPr>
        <u/>
        <sz val="14"/>
        <rFont val="TH SarabunPSK"/>
        <family val="2"/>
      </rPr>
      <t xml:space="preserve"> </t>
    </r>
  </si>
  <si>
    <r>
      <t xml:space="preserve"> </t>
    </r>
    <r>
      <rPr>
        <u/>
        <sz val="14"/>
        <rFont val="TH SarabunPSK"/>
        <family val="2"/>
      </rPr>
      <t>คณะกรรมการตรวจรับพัสดุ</t>
    </r>
  </si>
  <si>
    <t>ตามแบบขออนุมัติดำเนินการซื้อ</t>
  </si>
  <si>
    <t>บิลเงินสด</t>
  </si>
  <si>
    <t>คณะกรรมการตรวจรับพัสดุ</t>
  </si>
  <si>
    <t>เงินรายได้</t>
  </si>
  <si>
    <t xml:space="preserve">ศธ 0513.20201(งานคลัง)/ </t>
  </si>
  <si>
    <t>ด้วย</t>
  </si>
  <si>
    <t>ซึ่งมีรายละเอียดดังต่อไปนี้</t>
  </si>
  <si>
    <r>
      <t xml:space="preserve">1. เหตุผลและความจำเป็นที่ต้องซื้อ/จ้าง </t>
    </r>
    <r>
      <rPr>
        <u/>
        <sz val="14"/>
        <color theme="1"/>
        <rFont val="TH SarabunPSK"/>
        <family val="2"/>
      </rPr>
      <t xml:space="preserve">                                                                                                                          </t>
    </r>
  </si>
  <si>
    <t>3. ราคากลางและรายละเอียดของราคากลางจำนวน</t>
  </si>
  <si>
    <r>
      <t>4. วงเงินที่จะซื้อ/จ้าง</t>
    </r>
    <r>
      <rPr>
        <u/>
        <sz val="14"/>
        <rFont val="TH SarabunPSK"/>
        <family val="2"/>
      </rPr>
      <t xml:space="preserve">     </t>
    </r>
  </si>
  <si>
    <t xml:space="preserve"> - เงินรายได้ของ</t>
  </si>
  <si>
    <t xml:space="preserve">สำนักงานเลขานุการคณะเกษตร กำแพงแสน </t>
  </si>
  <si>
    <t>หรือ</t>
  </si>
  <si>
    <t xml:space="preserve"> - เงินงบประมาณแผ่นดิน ปีงบประมาณ พ.ศ. 2560</t>
  </si>
  <si>
    <t xml:space="preserve"> - จำนวน</t>
  </si>
  <si>
    <t>กำหนดเวลาส่งมอบพัสดุ หรือให้งานแล้วเสร็จภายใน</t>
  </si>
  <si>
    <t>.....................................</t>
  </si>
  <si>
    <t>6.วิธีที่จะซื้อ/จ้าง และเหตุผลที่ต้องซื้อ/จ้าง</t>
  </si>
  <si>
    <t>7. หลักเกณฑ์การพิจารณาคัดเลือกข้อเสนอ</t>
  </si>
  <si>
    <t>การพิจารณาคัดเลือกข้อเสนอโดยใช้เกณฑ์ราคา</t>
  </si>
  <si>
    <t>8. การขออนุมัติแต่งตั้งผู้ตรวจรับพัสดุ</t>
  </si>
  <si>
    <t>ผู้ตรวจรับพัสดุ</t>
  </si>
  <si>
    <t>...........................................................</t>
  </si>
  <si>
    <r>
      <t>ส่วนงาน</t>
    </r>
    <r>
      <rPr>
        <sz val="13"/>
        <rFont val="TH SarabunPSK"/>
        <family val="2"/>
      </rPr>
      <t xml:space="preserve">  สำนักงานเลขานุการคณะเกษตร กำแพงแสน  โทร 3300-3302 </t>
    </r>
  </si>
  <si>
    <r>
      <t>ที่</t>
    </r>
    <r>
      <rPr>
        <sz val="13"/>
        <rFont val="TH SarabunPSK"/>
        <family val="2"/>
      </rPr>
      <t xml:space="preserve">  </t>
    </r>
  </si>
  <si>
    <r>
      <t>วันที่</t>
    </r>
    <r>
      <rPr>
        <sz val="13"/>
        <rFont val="TH SarabunPSK"/>
        <family val="2"/>
      </rPr>
      <t xml:space="preserve"> </t>
    </r>
  </si>
  <si>
    <r>
      <t>เรื่อง</t>
    </r>
    <r>
      <rPr>
        <sz val="13"/>
        <rFont val="TH SarabunPSK"/>
        <family val="2"/>
      </rPr>
      <t xml:space="preserve">  </t>
    </r>
  </si>
  <si>
    <t>เลขที่โครงการในระบบ e-GP……………………………...…..</t>
  </si>
  <si>
    <t>วัน นับถัดจากวันลงนามในสัญญา</t>
  </si>
  <si>
    <t>ตำแหน่ง</t>
  </si>
  <si>
    <t>ชื่อ-สกุล</t>
  </si>
  <si>
    <t xml:space="preserve">               ผู้ตรวจรับพัสดุ</t>
  </si>
  <si>
    <t xml:space="preserve">               กรรมการ</t>
  </si>
  <si>
    <t>2.....................................................................................................</t>
  </si>
  <si>
    <t>3.........................................................................................................</t>
  </si>
  <si>
    <t xml:space="preserve">       ตำแหน่ง</t>
  </si>
  <si>
    <t>2. รายละเอียดของพัสดุ (ตามรายละเอียดแนบท้าย)</t>
  </si>
  <si>
    <r>
      <t>5. กำหนดเวลาที่ต้องการใช้พัสดุนั้น หรือใช้งานนั้นแล้วเสร็จ</t>
    </r>
    <r>
      <rPr>
        <u/>
        <sz val="13"/>
        <rFont val="TH SarabunPSK"/>
        <family val="2"/>
      </rPr>
      <t xml:space="preserve"> </t>
    </r>
  </si>
  <si>
    <t>ศธ 0513.20201(งานคลังฯ)/</t>
  </si>
  <si>
    <t>โดยวิธีเฉพาะเจาะจง</t>
  </si>
  <si>
    <t>ดำเนินการ ซื้อ/จ้าง ตามพระราชบัญญัติการจัดซื้อจัดจ้างและบริหารพัสดุภาครัฐ พ.ศ. 2560 มาตรา 56(2) เนื่องจากการจัดซื้อ/จัดจ้างพัสดุ</t>
  </si>
  <si>
    <t>ที่มีการผลิต จำหน่าย ก่อสร้าง หรือให้บริการทั่วไป และมีวงเงินในการจัดซื้อ/จัดจ้าง ไม่เกินวงเงินตามที่กำหนดในกฏกระทรวง  (วงเงินไม่เกิน 500,000.- บาท)</t>
  </si>
  <si>
    <t xml:space="preserve">มีความประสงค์จะดำเนินการประกวดราคาอิเล็กทรอนิกส์ (e-bibding) </t>
  </si>
  <si>
    <t>.......................</t>
  </si>
  <si>
    <t>ดำเนินการด้วยวิธีประกวดราคาอิเล็กทรอนิกส์ (e-bibding) เนื่องจากเป็นการจัดหาพัสดุที่มีรายละเอียดคุณลักษณะที่มีความซับซ้อน มีเทคนิคเฉพาะ</t>
  </si>
  <si>
    <t>ร่างประกาศซื้อ/จ้างและร่างเอกสารประกวดราคา ซื้อ/จ้าง.................................................</t>
  </si>
  <si>
    <t xml:space="preserve">โดยเห็นควร นำร่างประกาศซื้อ/จ้างและร่างเอกสารประกวดราคาฯ ไปเผยแพร่เพื่อให้สาธารณชนเสนอแนะ วิจารณ์ ผ่านทางเว็บไซต์ ของ </t>
  </si>
  <si>
    <t>6. วิธีที่จะซื้อ/จ้าง และเหตุผล</t>
  </si>
  <si>
    <t>7. ร่างประกาศและร่างเอกสารประกวดราคาซื้อ/จ้าง(รับฟังคำวิจารณ์/ไม่รับฟังคำวิจารณ์)</t>
  </si>
  <si>
    <t>8. กำหนดระยะเวลาในการพิจารณาผลการเสนอราคา</t>
  </si>
  <si>
    <t>9. ข้อเสนออื่นๆ</t>
  </si>
  <si>
    <t>........................................</t>
  </si>
  <si>
    <t>กรรมการและเลขานุการ</t>
  </si>
  <si>
    <t>คณะกรรมการพิจารณาผลการประกวดราคาอิเล็กทรอนิกส์</t>
  </si>
  <si>
    <t>กรรมการและผู้ช่วยเลขานุการ</t>
  </si>
  <si>
    <t>จึงเรียนมาเพื่อโปรดพิจารณาดำเนินการจัดซื้อ/จ้าง ต่อไป</t>
  </si>
  <si>
    <r>
      <t>วันที่</t>
    </r>
    <r>
      <rPr>
        <sz val="14"/>
        <rFont val="TH SarabunPSK"/>
        <family val="2"/>
      </rPr>
      <t xml:space="preserve"> </t>
    </r>
  </si>
  <si>
    <r>
      <t>5. กำหนดเวลาที่ต้องการใช้พัสดุ หรือใช้งานนั้นแล้วเสร็จ</t>
    </r>
    <r>
      <rPr>
        <u/>
        <sz val="14"/>
        <rFont val="TH SarabunPSK"/>
        <family val="2"/>
      </rPr>
      <t xml:space="preserve"> </t>
    </r>
  </si>
  <si>
    <r>
      <t xml:space="preserve">1. เหตุผลและความจำเป็นที่ต้องซื้อ/จ้าง </t>
    </r>
    <r>
      <rPr>
        <u/>
        <sz val="14"/>
        <rFont val="TH SarabunPSK"/>
        <family val="2"/>
      </rPr>
      <t xml:space="preserve">                                                                                                                          </t>
    </r>
  </si>
  <si>
    <t>รายงานขอซื้อ/จ้าง.................................................... โดยวิธีประกวดราคาอิเล็กทรอนิกส์ (e-bibding)</t>
  </si>
  <si>
    <t>เพื่อ............................................................................................................</t>
  </si>
  <si>
    <r>
      <t>5. กำหนดเวลาที่ต้องการใช้พัสดุนั้น หรือใช้งานนั้นแล้วเสร็จ</t>
    </r>
    <r>
      <rPr>
        <u/>
        <sz val="14"/>
        <rFont val="TH SarabunPSK"/>
        <family val="2"/>
      </rPr>
      <t xml:space="preserve"> </t>
    </r>
  </si>
  <si>
    <t>วันทำการ</t>
  </si>
  <si>
    <t>เพื่อ</t>
  </si>
  <si>
    <t>ลงชื่อ</t>
  </si>
  <si>
    <t xml:space="preserve">                  อนุมัติให้ดำเนินการตามรายละเอียด ในรายงานขอซื้อ/จ้าง ดังกล่าวข้างต้น </t>
  </si>
  <si>
    <t xml:space="preserve">รายงานขอซื้อ/จ้าง ..............................................                              </t>
  </si>
  <si>
    <t>มีความประสงค์จะดำเนินการซื้อ/จ้าง......................................</t>
  </si>
  <si>
    <t>รายงานขอซื้อ/จ้าง .................................................  โดยวิธีเฉพาะเจาะจง</t>
  </si>
  <si>
    <t>มีความประสงค์จะดำเนินการซื้อ/จ้าง  ..........................................................</t>
  </si>
  <si>
    <t>.................................บาท</t>
  </si>
  <si>
    <r>
      <t xml:space="preserve">1. เหตุผลและความจำเป็นที่ต้องซื้อ/จ้าง </t>
    </r>
    <r>
      <rPr>
        <u/>
        <sz val="13"/>
        <rFont val="TH SarabunPSK"/>
        <family val="2"/>
      </rPr>
      <t xml:space="preserve">                                                                                                                          </t>
    </r>
  </si>
  <si>
    <r>
      <t>4. วงเงินที่จะซื้อ/จ้าง</t>
    </r>
    <r>
      <rPr>
        <u/>
        <sz val="13"/>
        <rFont val="TH SarabunPSK"/>
        <family val="2"/>
      </rPr>
      <t xml:space="preserve">     </t>
    </r>
  </si>
  <si>
    <t>ปีงบประมาณ พ.ศ. 2561</t>
  </si>
  <si>
    <t xml:space="preserve"> - เงินงบประมาณแผ่นดิน ปีงบประมาณ พ.ศ. 2561</t>
  </si>
  <si>
    <t>(..................ตัวอักษร...........................)</t>
  </si>
  <si>
    <t>3. ราคากลาง(ราคาอ้างอิง) ตาม............................................จำนวน.........................บาท (................ตัวอักษร..............)</t>
  </si>
  <si>
    <t>(......................ตัวอักษร...................)</t>
  </si>
  <si>
    <t>แบบขอให้ซื้อ/จ้าง</t>
  </si>
  <si>
    <t>ขอให้ซื้อ/จ้าง</t>
  </si>
  <si>
    <t>(.....................ตัวอักษร.............................)</t>
  </si>
  <si>
    <t>1.....................................................................................................</t>
  </si>
  <si>
    <t xml:space="preserve">    (..................................................)</t>
  </si>
  <si>
    <t>.......................................................................</t>
  </si>
  <si>
    <t>............................</t>
  </si>
  <si>
    <t xml:space="preserve">ด้วยสำนักงานเลขานุการ คณะเกษตร กำแพงแสน ต้องการซื้อ/จ้าง ................................................ ตามรายการข้างล่างนี้ </t>
  </si>
  <si>
    <t>..............................................</t>
  </si>
  <si>
    <t xml:space="preserve">.......................... คณะเกษตร กำแพงแสน ปีงบประมาณ พ.ศ. 2561 </t>
  </si>
  <si>
    <t>เพื่อ.......................................................................................................................</t>
  </si>
  <si>
    <t>ประธานคณะกรรมการ</t>
  </si>
  <si>
    <t>8. การขออนุมัติแต่งตั้งคณะกรรมการตรวจรับพัสดุ</t>
  </si>
  <si>
    <t xml:space="preserve"> (..........................................)</t>
  </si>
  <si>
    <t>เจ้าหน้าที่</t>
  </si>
  <si>
    <t>ซื้อ/จ้าง เหมาบริการ.......................................จำนวน.............................................ซึ่งมีรายละเอียดดังต่อไปนี้</t>
  </si>
  <si>
    <t>กำหนดระยะเวลาในการพิจารณาผลการเสนอราคาให้แล้วเสร็จภายใน  7      วัน นับถัดจากวันเสนอราคา</t>
  </si>
  <si>
    <t xml:space="preserve">คณะกรรมการพิจารณาผลการประกวดราคาอิเล็กทรอนิกส์ และคณะกรรมการตรวจรับพัสดุ </t>
  </si>
  <si>
    <t>คณะเกษตร กำแพงแสน มหาวิทยาลัยเกษตรศาสตร์ วิทยาเขตกำแพงแสน และเว็บไซต์ของกรมบัญชีกลาง</t>
  </si>
  <si>
    <t>หากเห็นชอบได้โปรด</t>
  </si>
  <si>
    <t xml:space="preserve">                1.อนุมัติให้ดำเนินการตามรายละเอียด ในรายงานขอซื้อ/จ้าง ดังกล่าวข้างต้น 
                2.ลงนามในคำสั่งแต่ตั้งคณะกรรมการตรวจรับพัสดุ  โดยวิธีเฉพาะเจาะจง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</si>
</sst>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0000"/>
    <numFmt numFmtId="188" formatCode="[$-107041E]d\ mmmm\ yyyy;@"/>
    <numFmt numFmtId="189" formatCode="_-* #,##0_-;\-* #,##0_-;_-* &quot;-&quot;??_-;_-@_-"/>
    <numFmt numFmtId="190" formatCode="[$-101041E]d\ mmm\ yy;@"/>
  </numFmts>
  <fonts count="7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rgb="FF444444"/>
      <name val="Leelawadee"/>
      <family val="2"/>
    </font>
    <font>
      <sz val="14"/>
      <name val="Calibri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ahoma"/>
      <family val="2"/>
      <charset val="22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36"/>
      <color theme="1"/>
      <name val="TH SarabunPSK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  <font>
      <u/>
      <sz val="14"/>
      <color theme="1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trike/>
      <sz val="14"/>
      <name val="TH SarabunPSK"/>
      <family val="2"/>
    </font>
    <font>
      <sz val="14"/>
      <color rgb="FF000000"/>
      <name val="TH SarabunPSK"/>
      <family val="2"/>
    </font>
    <font>
      <sz val="11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4"/>
      <name val="TH SarabunPSK"/>
      <family val="2"/>
    </font>
    <font>
      <b/>
      <sz val="15"/>
      <name val="TH SarabunPSK"/>
      <family val="2"/>
    </font>
    <font>
      <sz val="16"/>
      <color theme="3"/>
      <name val="TH SarabunPSK"/>
      <family val="2"/>
    </font>
    <font>
      <sz val="16"/>
      <color theme="0"/>
      <name val="TH SarabunPSK"/>
      <family val="2"/>
    </font>
    <font>
      <sz val="16"/>
      <name val="Wingdings 2"/>
      <family val="1"/>
      <charset val="2"/>
    </font>
    <font>
      <sz val="15"/>
      <name val="Wingdings 2"/>
      <family val="1"/>
      <charset val="2"/>
    </font>
    <font>
      <b/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rgb="FF0070C0"/>
      <name val="TH SarabunPSK"/>
      <family val="2"/>
    </font>
    <font>
      <b/>
      <sz val="16"/>
      <color rgb="FFC00000"/>
      <name val="TH SarabunPSK"/>
      <family val="2"/>
    </font>
    <font>
      <b/>
      <sz val="12"/>
      <color theme="0"/>
      <name val="TH SarabunPSK"/>
      <family val="2"/>
    </font>
    <font>
      <b/>
      <sz val="14"/>
      <color theme="0"/>
      <name val="TH SarabunPSK"/>
      <family val="2"/>
    </font>
    <font>
      <b/>
      <sz val="22"/>
      <name val="TH SarabunPSK"/>
      <family val="2"/>
    </font>
    <font>
      <sz val="15"/>
      <color theme="0" tint="-0.499984740745262"/>
      <name val="TH SarabunPSK"/>
      <family val="2"/>
    </font>
    <font>
      <sz val="15"/>
      <color indexed="19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6"/>
      <color indexed="19"/>
      <name val="TH SarabunPSK"/>
      <family val="2"/>
    </font>
    <font>
      <sz val="14"/>
      <color theme="1"/>
      <name val="Angsana New"/>
      <family val="1"/>
    </font>
    <font>
      <sz val="18"/>
      <name val="TH SarabunPSK"/>
      <family val="2"/>
    </font>
    <font>
      <sz val="11"/>
      <color theme="0"/>
      <name val="Tahoma"/>
      <family val="2"/>
      <charset val="222"/>
      <scheme val="minor"/>
    </font>
    <font>
      <sz val="11"/>
      <color theme="0"/>
      <name val="Calibri"/>
      <family val="2"/>
    </font>
    <font>
      <b/>
      <sz val="11"/>
      <color theme="0"/>
      <name val="Tahoma"/>
      <family val="2"/>
      <scheme val="minor"/>
    </font>
    <font>
      <sz val="11"/>
      <color theme="0"/>
      <name val="Leelawadee"/>
      <family val="2"/>
    </font>
    <font>
      <sz val="14"/>
      <color theme="0"/>
      <name val="Leelawadee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3"/>
      <name val="Angsana New"/>
      <family val="1"/>
    </font>
    <font>
      <sz val="11"/>
      <name val="Tahoma"/>
      <family val="2"/>
      <charset val="222"/>
      <scheme val="minor"/>
    </font>
    <font>
      <sz val="11"/>
      <name val="Leelawadee"/>
      <family val="2"/>
    </font>
    <font>
      <b/>
      <sz val="36"/>
      <name val="TH SarabunPSK"/>
      <family val="2"/>
    </font>
    <font>
      <b/>
      <sz val="2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60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wrapText="1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0" fontId="10" fillId="0" borderId="15" xfId="0" applyFont="1" applyBorder="1" applyAlignment="1">
      <alignment horizontal="center" vertical="top"/>
    </xf>
    <xf numFmtId="43" fontId="10" fillId="0" borderId="15" xfId="1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3" fontId="10" fillId="0" borderId="15" xfId="1" applyFont="1" applyBorder="1" applyAlignment="1">
      <alignment horizontal="center" vertical="top" wrapText="1"/>
    </xf>
    <xf numFmtId="43" fontId="10" fillId="0" borderId="15" xfId="1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15" xfId="0" applyFont="1" applyBorder="1" applyAlignment="1"/>
    <xf numFmtId="189" fontId="10" fillId="0" borderId="15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43" fontId="10" fillId="0" borderId="15" xfId="1" applyFont="1" applyBorder="1" applyAlignment="1">
      <alignment horizontal="right" vertical="top" wrapText="1"/>
    </xf>
    <xf numFmtId="0" fontId="15" fillId="0" borderId="15" xfId="0" applyFont="1" applyBorder="1" applyAlignment="1"/>
    <xf numFmtId="0" fontId="15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vertical="top" wrapText="1"/>
    </xf>
    <xf numFmtId="0" fontId="15" fillId="0" borderId="6" xfId="0" applyFont="1" applyBorder="1" applyAlignment="1"/>
    <xf numFmtId="0" fontId="10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11" fillId="0" borderId="0" xfId="0" applyFont="1" applyAlignment="1">
      <alignment vertical="center"/>
    </xf>
    <xf numFmtId="187" fontId="10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188" fontId="10" fillId="3" borderId="0" xfId="0" applyNumberFormat="1" applyFont="1" applyFill="1" applyBorder="1" applyAlignment="1">
      <alignment horizontal="left" vertical="center"/>
    </xf>
    <xf numFmtId="188" fontId="10" fillId="3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/>
    </xf>
    <xf numFmtId="43" fontId="10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43" fontId="10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1" fillId="0" borderId="0" xfId="0" applyFont="1" applyAlignment="1">
      <alignment horizontal="justify"/>
    </xf>
    <xf numFmtId="0" fontId="10" fillId="3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2" fillId="3" borderId="0" xfId="0" applyFont="1" applyFill="1" applyAlignment="1">
      <alignment vertical="center"/>
    </xf>
    <xf numFmtId="0" fontId="31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2" applyFont="1"/>
    <xf numFmtId="0" fontId="8" fillId="0" borderId="0" xfId="0" applyFont="1" applyBorder="1" applyAlignment="1">
      <alignment horizontal="right"/>
    </xf>
    <xf numFmtId="0" fontId="6" fillId="0" borderId="0" xfId="2" applyFont="1" applyAlignment="1"/>
    <xf numFmtId="0" fontId="37" fillId="0" borderId="0" xfId="2" applyFont="1"/>
    <xf numFmtId="0" fontId="38" fillId="0" borderId="0" xfId="0" applyFont="1"/>
    <xf numFmtId="0" fontId="8" fillId="0" borderId="20" xfId="0" applyFont="1" applyBorder="1"/>
    <xf numFmtId="0" fontId="7" fillId="0" borderId="20" xfId="0" applyFont="1" applyBorder="1"/>
    <xf numFmtId="0" fontId="37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20" xfId="0" applyFont="1" applyBorder="1" applyAlignment="1"/>
    <xf numFmtId="0" fontId="7" fillId="0" borderId="0" xfId="0" applyFont="1"/>
    <xf numFmtId="0" fontId="40" fillId="0" borderId="20" xfId="0" applyFont="1" applyBorder="1"/>
    <xf numFmtId="0" fontId="6" fillId="0" borderId="0" xfId="2" applyFont="1" applyAlignment="1">
      <alignment horizontal="left"/>
    </xf>
    <xf numFmtId="0" fontId="8" fillId="0" borderId="15" xfId="0" applyFont="1" applyBorder="1" applyAlignment="1">
      <alignment horizontal="center"/>
    </xf>
    <xf numFmtId="0" fontId="37" fillId="0" borderId="0" xfId="2" applyFont="1" applyAlignment="1">
      <alignment horizontal="left"/>
    </xf>
    <xf numFmtId="43" fontId="5" fillId="0" borderId="0" xfId="2" applyNumberFormat="1" applyFont="1"/>
    <xf numFmtId="4" fontId="42" fillId="0" borderId="0" xfId="2" applyNumberFormat="1" applyFont="1"/>
    <xf numFmtId="0" fontId="37" fillId="0" borderId="18" xfId="2" applyFont="1" applyBorder="1"/>
    <xf numFmtId="188" fontId="39" fillId="0" borderId="0" xfId="0" applyNumberFormat="1" applyFont="1" applyBorder="1" applyAlignment="1"/>
    <xf numFmtId="4" fontId="5" fillId="0" borderId="0" xfId="2" applyNumberFormat="1" applyFont="1"/>
    <xf numFmtId="0" fontId="8" fillId="0" borderId="0" xfId="0" applyFont="1" applyFill="1" applyAlignment="1">
      <alignment horizontal="center"/>
    </xf>
    <xf numFmtId="0" fontId="8" fillId="0" borderId="6" xfId="0" applyFont="1" applyBorder="1" applyAlignment="1"/>
    <xf numFmtId="0" fontId="8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8" fillId="0" borderId="16" xfId="0" applyFont="1" applyBorder="1" applyAlignment="1"/>
    <xf numFmtId="43" fontId="8" fillId="0" borderId="15" xfId="1" applyFont="1" applyBorder="1"/>
    <xf numFmtId="0" fontId="44" fillId="0" borderId="6" xfId="0" applyFont="1" applyBorder="1" applyAlignment="1"/>
    <xf numFmtId="0" fontId="10" fillId="0" borderId="16" xfId="0" applyFont="1" applyBorder="1" applyAlignment="1"/>
    <xf numFmtId="0" fontId="8" fillId="0" borderId="7" xfId="0" applyFont="1" applyBorder="1" applyAlignment="1"/>
    <xf numFmtId="0" fontId="8" fillId="0" borderId="15" xfId="0" applyFont="1" applyBorder="1"/>
    <xf numFmtId="187" fontId="37" fillId="0" borderId="17" xfId="2" applyNumberFormat="1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45" fillId="0" borderId="0" xfId="2" applyFont="1" applyAlignment="1">
      <alignment horizontal="right"/>
    </xf>
    <xf numFmtId="0" fontId="46" fillId="0" borderId="0" xfId="2" applyFont="1" applyAlignment="1">
      <alignment horizontal="center"/>
    </xf>
    <xf numFmtId="0" fontId="37" fillId="0" borderId="0" xfId="2" applyFont="1" applyBorder="1"/>
    <xf numFmtId="43" fontId="7" fillId="0" borderId="15" xfId="1" applyFont="1" applyBorder="1"/>
    <xf numFmtId="0" fontId="47" fillId="0" borderId="17" xfId="0" applyFont="1" applyBorder="1" applyAlignment="1">
      <alignment horizontal="left"/>
    </xf>
    <xf numFmtId="0" fontId="37" fillId="0" borderId="17" xfId="2" applyFont="1" applyBorder="1"/>
    <xf numFmtId="2" fontId="48" fillId="0" borderId="17" xfId="0" applyNumberFormat="1" applyFont="1" applyBorder="1" applyAlignment="1"/>
    <xf numFmtId="0" fontId="6" fillId="0" borderId="0" xfId="0" applyFont="1"/>
    <xf numFmtId="0" fontId="7" fillId="0" borderId="0" xfId="0" applyFont="1" applyBorder="1"/>
    <xf numFmtId="0" fontId="37" fillId="0" borderId="20" xfId="2" applyNumberFormat="1" applyFont="1" applyBorder="1"/>
    <xf numFmtId="0" fontId="6" fillId="0" borderId="20" xfId="2" applyNumberFormat="1" applyFont="1" applyBorder="1"/>
    <xf numFmtId="0" fontId="8" fillId="0" borderId="17" xfId="0" applyFont="1" applyBorder="1" applyAlignment="1">
      <alignment horizontal="center"/>
    </xf>
    <xf numFmtId="0" fontId="6" fillId="0" borderId="0" xfId="0" applyFont="1" applyBorder="1"/>
    <xf numFmtId="0" fontId="8" fillId="0" borderId="18" xfId="0" applyFont="1" applyBorder="1"/>
    <xf numFmtId="0" fontId="6" fillId="0" borderId="0" xfId="2" applyFont="1" applyBorder="1" applyAlignment="1">
      <alignment horizontal="center"/>
    </xf>
    <xf numFmtId="43" fontId="37" fillId="0" borderId="0" xfId="2" applyNumberFormat="1" applyFont="1"/>
    <xf numFmtId="43" fontId="6" fillId="0" borderId="0" xfId="2" applyNumberFormat="1" applyFont="1"/>
    <xf numFmtId="0" fontId="37" fillId="0" borderId="0" xfId="2" applyFont="1" applyAlignment="1"/>
    <xf numFmtId="187" fontId="37" fillId="0" borderId="0" xfId="2" applyNumberFormat="1" applyFont="1" applyBorder="1" applyAlignment="1">
      <alignment horizontal="left"/>
    </xf>
    <xf numFmtId="0" fontId="37" fillId="0" borderId="0" xfId="2" applyFont="1" applyBorder="1" applyAlignment="1">
      <alignment horizontal="right"/>
    </xf>
    <xf numFmtId="188" fontId="37" fillId="0" borderId="0" xfId="2" applyNumberFormat="1" applyFont="1" applyBorder="1" applyAlignment="1">
      <alignment horizontal="center"/>
    </xf>
    <xf numFmtId="0" fontId="49" fillId="0" borderId="0" xfId="0" applyFont="1" applyAlignment="1">
      <alignment horizontal="left"/>
    </xf>
    <xf numFmtId="43" fontId="49" fillId="0" borderId="0" xfId="2" applyNumberFormat="1" applyFont="1"/>
    <xf numFmtId="0" fontId="5" fillId="0" borderId="0" xfId="2" applyFont="1" applyAlignment="1"/>
    <xf numFmtId="0" fontId="50" fillId="0" borderId="0" xfId="2" applyFont="1" applyAlignment="1"/>
    <xf numFmtId="187" fontId="5" fillId="0" borderId="17" xfId="2" applyNumberFormat="1" applyFont="1" applyBorder="1" applyAlignment="1">
      <alignment horizontal="left"/>
    </xf>
    <xf numFmtId="0" fontId="5" fillId="0" borderId="0" xfId="2" applyFont="1" applyAlignment="1">
      <alignment horizontal="right"/>
    </xf>
    <xf numFmtId="188" fontId="5" fillId="0" borderId="0" xfId="2" applyNumberFormat="1" applyFont="1" applyBorder="1" applyAlignment="1">
      <alignment horizontal="center"/>
    </xf>
    <xf numFmtId="43" fontId="2" fillId="0" borderId="0" xfId="2" applyNumberFormat="1" applyFont="1"/>
    <xf numFmtId="0" fontId="5" fillId="0" borderId="0" xfId="0" applyFont="1"/>
    <xf numFmtId="0" fontId="51" fillId="0" borderId="0" xfId="0" applyFont="1"/>
    <xf numFmtId="0" fontId="51" fillId="0" borderId="0" xfId="2" applyFont="1"/>
    <xf numFmtId="0" fontId="52" fillId="0" borderId="0" xfId="2" applyFont="1" applyAlignment="1">
      <alignment horizontal="left"/>
    </xf>
    <xf numFmtId="0" fontId="52" fillId="0" borderId="0" xfId="2" applyFont="1" applyAlignment="1">
      <alignment horizontal="right"/>
    </xf>
    <xf numFmtId="190" fontId="52" fillId="0" borderId="18" xfId="2" applyNumberFormat="1" applyFont="1" applyBorder="1" applyAlignment="1">
      <alignment horizontal="left"/>
    </xf>
    <xf numFmtId="0" fontId="5" fillId="0" borderId="0" xfId="2" applyFont="1"/>
    <xf numFmtId="0" fontId="53" fillId="0" borderId="0" xfId="0" applyFont="1" applyAlignment="1"/>
    <xf numFmtId="0" fontId="54" fillId="0" borderId="0" xfId="2" applyFont="1"/>
    <xf numFmtId="0" fontId="55" fillId="0" borderId="0" xfId="2" applyFont="1" applyAlignment="1">
      <alignment vertical="center"/>
    </xf>
    <xf numFmtId="0" fontId="10" fillId="0" borderId="0" xfId="2" applyFont="1" applyAlignment="1"/>
    <xf numFmtId="0" fontId="56" fillId="0" borderId="0" xfId="2" applyFont="1"/>
    <xf numFmtId="49" fontId="56" fillId="0" borderId="0" xfId="0" applyNumberFormat="1" applyFont="1" applyAlignment="1">
      <alignment horizontal="left"/>
    </xf>
    <xf numFmtId="0" fontId="57" fillId="0" borderId="0" xfId="2" applyFont="1" applyAlignment="1">
      <alignment horizontal="right"/>
    </xf>
    <xf numFmtId="188" fontId="57" fillId="0" borderId="0" xfId="0" applyNumberFormat="1" applyFont="1" applyAlignment="1">
      <alignment horizontal="center"/>
    </xf>
    <xf numFmtId="0" fontId="58" fillId="0" borderId="0" xfId="2" applyFont="1"/>
    <xf numFmtId="43" fontId="58" fillId="0" borderId="0" xfId="1" applyFont="1"/>
    <xf numFmtId="0" fontId="58" fillId="0" borderId="0" xfId="0" applyFont="1"/>
    <xf numFmtId="0" fontId="59" fillId="0" borderId="0" xfId="2" applyFont="1"/>
    <xf numFmtId="190" fontId="6" fillId="0" borderId="0" xfId="2" applyNumberFormat="1" applyFont="1" applyBorder="1" applyAlignment="1">
      <alignment horizontal="left"/>
    </xf>
    <xf numFmtId="0" fontId="44" fillId="0" borderId="0" xfId="0" applyFont="1"/>
    <xf numFmtId="0" fontId="58" fillId="0" borderId="0" xfId="2" applyFont="1" applyAlignment="1"/>
    <xf numFmtId="0" fontId="60" fillId="0" borderId="0" xfId="0" applyFont="1" applyFill="1" applyBorder="1"/>
    <xf numFmtId="0" fontId="28" fillId="0" borderId="0" xfId="0" applyFont="1"/>
    <xf numFmtId="0" fontId="30" fillId="0" borderId="0" xfId="0" applyFont="1" applyAlignment="1">
      <alignment horizontal="left" readingOrder="1"/>
    </xf>
    <xf numFmtId="0" fontId="7" fillId="0" borderId="0" xfId="0" applyFont="1" applyBorder="1" applyAlignment="1">
      <alignment horizontal="center"/>
    </xf>
    <xf numFmtId="0" fontId="34" fillId="0" borderId="0" xfId="0" applyFont="1"/>
    <xf numFmtId="0" fontId="30" fillId="0" borderId="0" xfId="0" applyFont="1"/>
    <xf numFmtId="0" fontId="6" fillId="0" borderId="0" xfId="0" applyFont="1" applyAlignment="1"/>
    <xf numFmtId="0" fontId="10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5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9" fillId="0" borderId="18" xfId="0" applyFont="1" applyBorder="1"/>
    <xf numFmtId="0" fontId="10" fillId="0" borderId="19" xfId="0" applyFont="1" applyBorder="1" applyAlignment="1">
      <alignment vertical="center"/>
    </xf>
    <xf numFmtId="0" fontId="9" fillId="0" borderId="19" xfId="0" applyFont="1" applyBorder="1"/>
    <xf numFmtId="0" fontId="10" fillId="0" borderId="17" xfId="0" applyFont="1" applyBorder="1" applyAlignment="1">
      <alignment vertical="center"/>
    </xf>
    <xf numFmtId="0" fontId="5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justify"/>
    </xf>
    <xf numFmtId="0" fontId="26" fillId="0" borderId="0" xfId="0" applyFont="1" applyAlignment="1">
      <alignment horizontal="justify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58" fillId="0" borderId="0" xfId="0" applyFont="1" applyAlignment="1">
      <alignment vertical="top" wrapText="1"/>
    </xf>
    <xf numFmtId="0" fontId="58" fillId="0" borderId="0" xfId="0" applyFont="1" applyAlignment="1">
      <alignment horizontal="center" vertical="top" wrapText="1"/>
    </xf>
    <xf numFmtId="188" fontId="37" fillId="0" borderId="17" xfId="2" applyNumberFormat="1" applyFont="1" applyBorder="1" applyAlignment="1"/>
    <xf numFmtId="0" fontId="3" fillId="0" borderId="0" xfId="0" applyFont="1"/>
    <xf numFmtId="0" fontId="5" fillId="0" borderId="0" xfId="2" applyFont="1" applyAlignment="1">
      <alignment horizontal="center"/>
    </xf>
    <xf numFmtId="2" fontId="42" fillId="0" borderId="17" xfId="2" applyNumberFormat="1" applyFont="1" applyBorder="1" applyAlignment="1"/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25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/>
    <xf numFmtId="0" fontId="63" fillId="3" borderId="0" xfId="0" applyFont="1" applyFill="1" applyAlignment="1">
      <alignment wrapText="1"/>
    </xf>
    <xf numFmtId="0" fontId="64" fillId="3" borderId="0" xfId="0" applyFont="1" applyFill="1" applyAlignment="1">
      <alignment horizontal="center"/>
    </xf>
    <xf numFmtId="0" fontId="63" fillId="3" borderId="0" xfId="0" applyFont="1" applyFill="1" applyBorder="1" applyAlignment="1">
      <alignment wrapText="1"/>
    </xf>
    <xf numFmtId="0" fontId="62" fillId="3" borderId="0" xfId="0" applyFont="1" applyFill="1" applyBorder="1"/>
    <xf numFmtId="0" fontId="65" fillId="3" borderId="14" xfId="0" applyFont="1" applyFill="1" applyBorder="1" applyAlignment="1">
      <alignment vertical="top" wrapText="1"/>
    </xf>
    <xf numFmtId="0" fontId="66" fillId="3" borderId="0" xfId="0" applyFont="1" applyFill="1" applyAlignment="1">
      <alignment vertical="center"/>
    </xf>
    <xf numFmtId="49" fontId="66" fillId="3" borderId="0" xfId="0" applyNumberFormat="1" applyFont="1" applyFill="1" applyAlignment="1">
      <alignment horizontal="center" vertical="center"/>
    </xf>
    <xf numFmtId="0" fontId="63" fillId="3" borderId="0" xfId="0" applyFont="1" applyFill="1" applyBorder="1" applyAlignment="1">
      <alignment vertical="center" wrapText="1"/>
    </xf>
    <xf numFmtId="49" fontId="65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justify" vertical="center"/>
    </xf>
    <xf numFmtId="0" fontId="67" fillId="0" borderId="0" xfId="0" applyFont="1" applyAlignment="1">
      <alignment horizontal="right" vertical="center"/>
    </xf>
    <xf numFmtId="188" fontId="25" fillId="3" borderId="0" xfId="0" applyNumberFormat="1" applyFont="1" applyFill="1" applyBorder="1" applyAlignment="1">
      <alignment horizontal="left" vertical="center"/>
    </xf>
    <xf numFmtId="188" fontId="25" fillId="3" borderId="0" xfId="0" applyNumberFormat="1" applyFont="1" applyFill="1" applyBorder="1" applyAlignment="1">
      <alignment vertical="center"/>
    </xf>
    <xf numFmtId="0" fontId="67" fillId="0" borderId="0" xfId="0" applyFont="1" applyAlignment="1">
      <alignment horizontal="justify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43" fontId="67" fillId="0" borderId="0" xfId="1" applyFont="1" applyBorder="1" applyAlignment="1">
      <alignment vertical="center"/>
    </xf>
    <xf numFmtId="49" fontId="67" fillId="0" borderId="0" xfId="0" applyNumberFormat="1" applyFont="1" applyBorder="1" applyAlignment="1">
      <alignment horizontal="left" vertical="center"/>
    </xf>
    <xf numFmtId="0" fontId="25" fillId="0" borderId="17" xfId="0" applyFont="1" applyBorder="1" applyAlignment="1"/>
    <xf numFmtId="0" fontId="25" fillId="3" borderId="17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left"/>
    </xf>
    <xf numFmtId="0" fontId="25" fillId="0" borderId="18" xfId="0" applyFont="1" applyBorder="1"/>
    <xf numFmtId="0" fontId="69" fillId="0" borderId="19" xfId="0" applyFont="1" applyBorder="1"/>
    <xf numFmtId="0" fontId="25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/>
    <xf numFmtId="0" fontId="10" fillId="3" borderId="0" xfId="0" applyFont="1" applyFill="1" applyAlignment="1"/>
    <xf numFmtId="0" fontId="25" fillId="0" borderId="0" xfId="0" applyFont="1" applyBorder="1" applyAlignment="1"/>
    <xf numFmtId="0" fontId="31" fillId="0" borderId="0" xfId="0" applyFont="1" applyAlignment="1"/>
    <xf numFmtId="0" fontId="70" fillId="0" borderId="0" xfId="0" applyFont="1" applyAlignment="1">
      <alignment horizontal="center"/>
    </xf>
    <xf numFmtId="0" fontId="70" fillId="0" borderId="0" xfId="0" applyFont="1"/>
    <xf numFmtId="49" fontId="71" fillId="3" borderId="0" xfId="0" applyNumberFormat="1" applyFont="1" applyFill="1" applyAlignment="1">
      <alignment horizontal="center" vertical="center"/>
    </xf>
    <xf numFmtId="0" fontId="10" fillId="0" borderId="0" xfId="0" applyFont="1" applyBorder="1" applyAlignment="1"/>
    <xf numFmtId="0" fontId="25" fillId="3" borderId="0" xfId="0" applyFont="1" applyFill="1" applyBorder="1" applyAlignment="1">
      <alignment vertical="center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horizontal="left" vertical="center"/>
    </xf>
    <xf numFmtId="43" fontId="25" fillId="0" borderId="0" xfId="1" applyFont="1" applyBorder="1" applyAlignment="1">
      <alignment vertical="center"/>
    </xf>
    <xf numFmtId="43" fontId="25" fillId="0" borderId="0" xfId="0" applyNumberFormat="1" applyFont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/>
    </xf>
    <xf numFmtId="0" fontId="68" fillId="0" borderId="0" xfId="0" applyFont="1" applyAlignment="1">
      <alignment horizontal="justify"/>
    </xf>
    <xf numFmtId="49" fontId="6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43" fontId="27" fillId="0" borderId="0" xfId="1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3" fontId="42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10" fillId="0" borderId="0" xfId="1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3" fontId="15" fillId="0" borderId="0" xfId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88" fontId="6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Border="1" applyAlignment="1">
      <alignment horizontal="left" vertical="center"/>
    </xf>
    <xf numFmtId="43" fontId="67" fillId="0" borderId="0" xfId="1" applyFont="1" applyBorder="1" applyAlignment="1">
      <alignment vertical="center"/>
    </xf>
    <xf numFmtId="49" fontId="67" fillId="0" borderId="0" xfId="0" applyNumberFormat="1" applyFont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58" fillId="0" borderId="0" xfId="0" applyNumberFormat="1" applyFont="1" applyBorder="1" applyAlignment="1">
      <alignment horizontal="left" vertical="top" wrapText="1" readingOrder="1"/>
    </xf>
    <xf numFmtId="0" fontId="25" fillId="0" borderId="17" xfId="0" applyFont="1" applyBorder="1" applyAlignment="1">
      <alignment horizontal="left" vertical="center"/>
    </xf>
    <xf numFmtId="0" fontId="25" fillId="3" borderId="0" xfId="0" applyFont="1" applyFill="1" applyAlignment="1">
      <alignment horizontal="left" vertical="top" wrapText="1" shrinkToFit="1"/>
    </xf>
    <xf numFmtId="0" fontId="2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top" wrapText="1" readingOrder="1"/>
    </xf>
    <xf numFmtId="43" fontId="15" fillId="0" borderId="0" xfId="1" applyFont="1" applyBorder="1" applyAlignment="1">
      <alignment horizontal="left" vertical="center"/>
    </xf>
    <xf numFmtId="43" fontId="27" fillId="0" borderId="0" xfId="1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3" borderId="0" xfId="0" applyFont="1" applyFill="1" applyAlignment="1">
      <alignment horizontal="left" vertical="top" wrapText="1" shrinkToFit="1"/>
    </xf>
    <xf numFmtId="0" fontId="73" fillId="0" borderId="0" xfId="0" applyFont="1" applyAlignment="1">
      <alignment horizontal="center"/>
    </xf>
    <xf numFmtId="43" fontId="10" fillId="0" borderId="0" xfId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43" fontId="15" fillId="0" borderId="0" xfId="1" applyFont="1" applyBorder="1" applyAlignment="1">
      <alignment vertical="center"/>
    </xf>
    <xf numFmtId="0" fontId="6" fillId="0" borderId="21" xfId="2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7" fillId="0" borderId="21" xfId="2" applyFont="1" applyBorder="1" applyAlignment="1">
      <alignment horizontal="center"/>
    </xf>
    <xf numFmtId="188" fontId="37" fillId="0" borderId="17" xfId="2" applyNumberFormat="1" applyFont="1" applyBorder="1" applyAlignment="1">
      <alignment horizontal="left"/>
    </xf>
    <xf numFmtId="0" fontId="37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188" fontId="6" fillId="0" borderId="17" xfId="0" applyNumberFormat="1" applyFont="1" applyBorder="1" applyAlignment="1">
      <alignment horizontal="left"/>
    </xf>
    <xf numFmtId="188" fontId="39" fillId="0" borderId="17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188" fontId="6" fillId="0" borderId="17" xfId="2" applyNumberFormat="1" applyFont="1" applyBorder="1" applyAlignment="1">
      <alignment horizontal="center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104775</xdr:rowOff>
    </xdr:from>
    <xdr:to>
      <xdr:col>5</xdr:col>
      <xdr:colOff>212613</xdr:colOff>
      <xdr:row>38</xdr:row>
      <xdr:rowOff>248163</xdr:rowOff>
    </xdr:to>
    <xdr:sp macro="" textlink="">
      <xdr:nvSpPr>
        <xdr:cNvPr id="2" name="TextBox 1"/>
        <xdr:cNvSpPr txBox="1"/>
      </xdr:nvSpPr>
      <xdr:spPr>
        <a:xfrm>
          <a:off x="1" y="8141494"/>
          <a:ext cx="2304710" cy="1623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>
              <a:latin typeface="TH SarabunPSK" pitchFamily="34" charset="-34"/>
              <a:cs typeface="TH SarabunPSK" pitchFamily="34" charset="-34"/>
            </a:rPr>
            <a:t>3.เรียน คณบดีคณะเกษตร กำแพงแสน</a:t>
          </a:r>
          <a:endParaRPr lang="en-US" sz="12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เห็นสมควรพิจารณาให้ดำเนินการตามรายละเอียดในรายงาน</a:t>
          </a:r>
          <a:r>
            <a:rPr lang="th-TH" sz="1200" strike="noStrike">
              <a:latin typeface="TH SarabunPSK" pitchFamily="34" charset="-34"/>
              <a:cs typeface="TH SarabunPSK" pitchFamily="34" charset="-34"/>
            </a:rPr>
            <a:t>ขอซื้อ/</a:t>
          </a:r>
          <a:r>
            <a:rPr lang="th-TH" sz="1200" strike="noStrike" baseline="0">
              <a:latin typeface="TH SarabunPSK" pitchFamily="34" charset="-34"/>
              <a:cs typeface="TH SarabunPSK" pitchFamily="34" charset="-34"/>
            </a:rPr>
            <a:t>จ้าง 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พร้อมแต่งตั้งผู้ตรวจรับตามเสนอ   </a:t>
          </a:r>
          <a:r>
            <a:rPr lang="th-TH" sz="1200">
              <a:latin typeface="TH SarabunPSK" pitchFamily="34" charset="-34"/>
              <a:cs typeface="TH SarabunPSK" pitchFamily="34" charset="-34"/>
            </a:rPr>
            <a:t>โดยวิธีเฉพาะเจาะจง </a:t>
          </a: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ลงนาม………………………………………….…</a:t>
          </a:r>
        </a:p>
        <a:p>
          <a:pPr algn="ctr"/>
          <a:r>
            <a:rPr lang="en-US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(นางสาวสุภา  สุริยกานนท์)</a:t>
          </a: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หัวหน้าสำนักงานเลขานุการคณะเกษตร กำแพงแสน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     .........../................../................</a:t>
          </a:r>
        </a:p>
      </xdr:txBody>
    </xdr:sp>
    <xdr:clientData/>
  </xdr:twoCellAnchor>
  <xdr:twoCellAnchor>
    <xdr:from>
      <xdr:col>5</xdr:col>
      <xdr:colOff>168723</xdr:colOff>
      <xdr:row>32</xdr:row>
      <xdr:rowOff>232040</xdr:rowOff>
    </xdr:from>
    <xdr:to>
      <xdr:col>8</xdr:col>
      <xdr:colOff>1168848</xdr:colOff>
      <xdr:row>39</xdr:row>
      <xdr:rowOff>79426</xdr:rowOff>
    </xdr:to>
    <xdr:sp macro="" textlink="">
      <xdr:nvSpPr>
        <xdr:cNvPr id="3" name="TextBox 2"/>
        <xdr:cNvSpPr txBox="1"/>
      </xdr:nvSpPr>
      <xdr:spPr>
        <a:xfrm>
          <a:off x="2260821" y="8268759"/>
          <a:ext cx="2224768" cy="1590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 b="1">
              <a:latin typeface="TH SarabunPSK" pitchFamily="34" charset="-34"/>
              <a:cs typeface="TH SarabunPSK" pitchFamily="34" charset="-34"/>
            </a:rPr>
            <a:t>              4. อนุมัติ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ลงนาม………………........………………………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คณบดีคณะเกษตร กำแพงแสน     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.........../................../................</a:t>
          </a:r>
        </a:p>
      </xdr:txBody>
    </xdr:sp>
    <xdr:clientData/>
  </xdr:twoCellAnchor>
  <xdr:twoCellAnchor>
    <xdr:from>
      <xdr:col>0</xdr:col>
      <xdr:colOff>3</xdr:colOff>
      <xdr:row>0</xdr:row>
      <xdr:rowOff>200025</xdr:rowOff>
    </xdr:from>
    <xdr:to>
      <xdr:col>1</xdr:col>
      <xdr:colOff>108003</xdr:colOff>
      <xdr:row>1</xdr:row>
      <xdr:rowOff>24600</xdr:rowOff>
    </xdr:to>
    <xdr:pic>
      <xdr:nvPicPr>
        <xdr:cNvPr id="7" name="Picture 1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" y="200025"/>
          <a:ext cx="555675" cy="55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741517</xdr:colOff>
      <xdr:row>32</xdr:row>
      <xdr:rowOff>153445</xdr:rowOff>
    </xdr:from>
    <xdr:to>
      <xdr:col>10</xdr:col>
      <xdr:colOff>85725</xdr:colOff>
      <xdr:row>39</xdr:row>
      <xdr:rowOff>71095</xdr:rowOff>
    </xdr:to>
    <xdr:sp macro="" textlink="">
      <xdr:nvSpPr>
        <xdr:cNvPr id="10" name="TextBox 9"/>
        <xdr:cNvSpPr txBox="1"/>
      </xdr:nvSpPr>
      <xdr:spPr>
        <a:xfrm>
          <a:off x="4109285" y="8139137"/>
          <a:ext cx="2882065" cy="1661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latin typeface="TH SarabunPSK" pitchFamily="34" charset="-34"/>
              <a:cs typeface="TH SarabunPSK" pitchFamily="34" charset="-34"/>
            </a:rPr>
            <a:t>2.</a:t>
          </a:r>
          <a:r>
            <a:rPr lang="th-TH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กันเงินเลขที่</a:t>
          </a:r>
          <a:r>
            <a:rPr lang="en-US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</a:t>
          </a:r>
          <a:r>
            <a:rPr lang="en-US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/25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61    </a:t>
          </a:r>
          <a:r>
            <a:rPr lang="en-US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     จากหมวด       ค่</a:t>
          </a: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าวัสดุ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ข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อง</a:t>
          </a:r>
          <a:r>
            <a:rPr lang="th-TH" sz="1200" b="0" u="non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ผลผลิต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1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ผู้สำเร็จการศึกษาด้านวิทยาศาสตร์และเทคโนโลยี(4003)</a:t>
          </a:r>
          <a:endParaRPr lang="th-TH" sz="1200" b="0" u="non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หน่วยงาน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สำนักงานเลขานุการคณะเกษตรกำแพงแสน </a:t>
          </a:r>
          <a:r>
            <a:rPr lang="th-TH">
              <a:latin typeface="TH SarabunPSK" pitchFamily="34" charset="-34"/>
              <a:cs typeface="TH SarabunPSK" pitchFamily="34" charset="-34"/>
            </a:rPr>
            <a:t> (</a:t>
          </a:r>
          <a:r>
            <a:rPr lang="en-US">
              <a:latin typeface="TH SarabunPSK" pitchFamily="34" charset="-34"/>
              <a:cs typeface="TH SarabunPSK" pitchFamily="34" charset="-34"/>
            </a:rPr>
            <a:t>K0101</a:t>
          </a:r>
          <a:r>
            <a:rPr lang="th-TH">
              <a:latin typeface="TH SarabunPSK" pitchFamily="34" charset="-34"/>
              <a:cs typeface="TH SarabunPSK" pitchFamily="34" charset="-34"/>
            </a:rPr>
            <a:t>)</a:t>
          </a:r>
          <a:endParaRPr lang="th-TH" sz="1200" b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แผนงาน    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เงินรายได้</a:t>
          </a:r>
          <a:endParaRPr lang="th-TH" sz="1100" b="1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เป็นเงิน........................................บาท</a:t>
          </a: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..................................           .................................................      </a:t>
          </a:r>
          <a:endParaRPr lang="en-US" sz="11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จนท.การเงิน</a:t>
          </a:r>
          <a:r>
            <a:rPr lang="th-TH" sz="11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หน.งานคลังและพัสดุ</a:t>
          </a:r>
          <a:endParaRPr lang="en-US" sz="11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............/........../..........      </a:t>
          </a:r>
          <a:r>
            <a:rPr lang="en-US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............../............../...........           </a:t>
          </a:r>
        </a:p>
        <a:p>
          <a:pPr algn="ctr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endParaRPr lang="en-US" sz="12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6</xdr:col>
      <xdr:colOff>66674</xdr:colOff>
      <xdr:row>37</xdr:row>
      <xdr:rowOff>19563</xdr:rowOff>
    </xdr:to>
    <xdr:sp macro="" textlink="">
      <xdr:nvSpPr>
        <xdr:cNvPr id="2" name="TextBox 1"/>
        <xdr:cNvSpPr txBox="1"/>
      </xdr:nvSpPr>
      <xdr:spPr>
        <a:xfrm>
          <a:off x="0" y="8601075"/>
          <a:ext cx="2419349" cy="163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.เรียน </a:t>
          </a:r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คณบดี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คณะเกษตร กำแพงแสน</a:t>
          </a:r>
          <a:endParaRPr lang="en-US" sz="12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เห็นสมควรพิจารณาให้ความเห็นชอบรายงานขอจ้าง</a:t>
          </a: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โดยวิธีตกลงราคา พร้อมแต่งตั้งกรรมการตามเสนอ</a:t>
          </a: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ลงนาม………………………………………….…</a:t>
          </a:r>
        </a:p>
        <a:p>
          <a:pPr algn="ctr"/>
          <a:r>
            <a:rPr lang="en-US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(นางสาวสุภา  สุริยกานนท์)</a:t>
          </a: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หัวหน้าสำนักงานเลขานุการคณะเกษตร กำแพงแสน</a:t>
          </a:r>
        </a:p>
        <a:p>
          <a:pPr algn="ctr"/>
          <a:endParaRPr lang="th-TH" sz="7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     .........../................../................</a:t>
          </a:r>
        </a:p>
      </xdr:txBody>
    </xdr:sp>
    <xdr:clientData/>
  </xdr:twoCellAnchor>
  <xdr:twoCellAnchor>
    <xdr:from>
      <xdr:col>5</xdr:col>
      <xdr:colOff>190500</xdr:colOff>
      <xdr:row>29</xdr:row>
      <xdr:rowOff>222864</xdr:rowOff>
    </xdr:from>
    <xdr:to>
      <xdr:col>8</xdr:col>
      <xdr:colOff>1190625</xdr:colOff>
      <xdr:row>36</xdr:row>
      <xdr:rowOff>200538</xdr:rowOff>
    </xdr:to>
    <xdr:sp macro="" textlink="">
      <xdr:nvSpPr>
        <xdr:cNvPr id="3" name="TextBox 2"/>
        <xdr:cNvSpPr txBox="1"/>
      </xdr:nvSpPr>
      <xdr:spPr>
        <a:xfrm>
          <a:off x="2181225" y="8338164"/>
          <a:ext cx="2228850" cy="1606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 b="1">
              <a:latin typeface="TH SarabunPSK" pitchFamily="34" charset="-34"/>
              <a:cs typeface="TH SarabunPSK" pitchFamily="34" charset="-34"/>
            </a:rPr>
            <a:t>                4. อนุมัติ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     ลงนาม………………........………………………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คณบดีคณะเกษตร กำแพงแสน     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.........../................../................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112500</xdr:colOff>
      <xdr:row>1</xdr:row>
      <xdr:rowOff>169</xdr:rowOff>
    </xdr:to>
    <xdr:pic>
      <xdr:nvPicPr>
        <xdr:cNvPr id="4" name="Picture 1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684000" cy="69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827242</xdr:colOff>
      <xdr:row>30</xdr:row>
      <xdr:rowOff>34726</xdr:rowOff>
    </xdr:from>
    <xdr:to>
      <xdr:col>9</xdr:col>
      <xdr:colOff>2438400</xdr:colOff>
      <xdr:row>37</xdr:row>
      <xdr:rowOff>257176</xdr:rowOff>
    </xdr:to>
    <xdr:sp macro="" textlink="">
      <xdr:nvSpPr>
        <xdr:cNvPr id="5" name="TextBox 4"/>
        <xdr:cNvSpPr txBox="1"/>
      </xdr:nvSpPr>
      <xdr:spPr>
        <a:xfrm>
          <a:off x="4046692" y="8616751"/>
          <a:ext cx="2877983" cy="186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latin typeface="TH SarabunPSK" pitchFamily="34" charset="-34"/>
              <a:cs typeface="TH SarabunPSK" pitchFamily="34" charset="-34"/>
            </a:rPr>
            <a:t>3.</a:t>
          </a:r>
          <a:r>
            <a:rPr lang="th-TH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กันเงินเลขที่</a:t>
          </a:r>
          <a:r>
            <a:rPr lang="en-US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</a:t>
          </a:r>
          <a:r>
            <a:rPr lang="en-US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/2560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จากหมวด       ค่</a:t>
          </a: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าใช้สอย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ข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อง</a:t>
          </a:r>
          <a:r>
            <a:rPr lang="th-TH" sz="1200" b="0" u="non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ผลผลิต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1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ผู้สำเร็จการศึกษาด้านวิทยาศาสตร์และเทคโนโลยี(4003)</a:t>
          </a:r>
          <a:endParaRPr lang="th-TH" sz="1200" b="0" u="non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หน่วยงาน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สำนักงานเลขานุการคณะเกษตรกำแพงแสน </a:t>
          </a:r>
          <a:r>
            <a:rPr lang="th-TH">
              <a:latin typeface="TH SarabunPSK" pitchFamily="34" charset="-34"/>
              <a:cs typeface="TH SarabunPSK" pitchFamily="34" charset="-34"/>
            </a:rPr>
            <a:t> (</a:t>
          </a:r>
          <a:r>
            <a:rPr lang="en-US">
              <a:latin typeface="TH SarabunPSK" pitchFamily="34" charset="-34"/>
              <a:cs typeface="TH SarabunPSK" pitchFamily="34" charset="-34"/>
            </a:rPr>
            <a:t>k0101)</a:t>
          </a:r>
          <a:endParaRPr lang="th-TH" sz="1200" b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แผนงาน    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เงินรายได้</a:t>
          </a:r>
          <a:endParaRPr lang="th-TH" sz="1100" b="1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เป็นเงิน......................................บาท</a:t>
          </a:r>
        </a:p>
        <a:p>
          <a:pPr algn="ctr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      .................................................      </a:t>
          </a:r>
          <a:endParaRPr lang="en-US" sz="12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เจ้าหน้าที่การเงิน          </a:t>
          </a:r>
          <a:r>
            <a:rPr lang="th-TH" sz="12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หน.งานคลังและพัสดุ</a:t>
          </a:r>
          <a:endParaRPr lang="en-US" sz="12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20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............/........../..........                    </a:t>
          </a:r>
          <a:r>
            <a:rPr lang="th-TH" sz="110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............../............../...........           </a:t>
          </a:r>
          <a:endParaRPr lang="th-TH" sz="120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53751</xdr:rowOff>
    </xdr:from>
    <xdr:to>
      <xdr:col>6</xdr:col>
      <xdr:colOff>66674</xdr:colOff>
      <xdr:row>39</xdr:row>
      <xdr:rowOff>197139</xdr:rowOff>
    </xdr:to>
    <xdr:sp macro="" textlink="">
      <xdr:nvSpPr>
        <xdr:cNvPr id="2" name="TextBox 1"/>
        <xdr:cNvSpPr txBox="1"/>
      </xdr:nvSpPr>
      <xdr:spPr>
        <a:xfrm>
          <a:off x="0" y="8464666"/>
          <a:ext cx="2524464" cy="1640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.เรียน คณบดีคณะเกษตร กำแพงแสน</a:t>
          </a:r>
          <a:endParaRPr lang="en-US" sz="12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เห็นสมควรพิจารณาให้ดำเนินการตามรายละเอียด ในรายงานขอซื้อ/จ้างโดยวิธีเฉพาะเจาะจง  ดังกล่าวข้างต้น</a:t>
          </a: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ลงนาม………………………………………….…</a:t>
          </a:r>
        </a:p>
        <a:p>
          <a:pPr algn="ctr"/>
          <a:r>
            <a:rPr lang="en-US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(นางสาวสุภา  สุริยกานนท์)</a:t>
          </a: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หัวหน้าสำนักงานเลขานุการคณะเกษตร กำแพงแสน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     .........../................../................</a:t>
          </a:r>
        </a:p>
      </xdr:txBody>
    </xdr:sp>
    <xdr:clientData/>
  </xdr:twoCellAnchor>
  <xdr:twoCellAnchor>
    <xdr:from>
      <xdr:col>5</xdr:col>
      <xdr:colOff>66675</xdr:colOff>
      <xdr:row>33</xdr:row>
      <xdr:rowOff>2432</xdr:rowOff>
    </xdr:from>
    <xdr:to>
      <xdr:col>8</xdr:col>
      <xdr:colOff>1066800</xdr:colOff>
      <xdr:row>39</xdr:row>
      <xdr:rowOff>113456</xdr:rowOff>
    </xdr:to>
    <xdr:sp macro="" textlink="">
      <xdr:nvSpPr>
        <xdr:cNvPr id="3" name="TextBox 2"/>
        <xdr:cNvSpPr txBox="1"/>
      </xdr:nvSpPr>
      <xdr:spPr>
        <a:xfrm>
          <a:off x="2158773" y="8413347"/>
          <a:ext cx="2224768" cy="160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 b="1">
              <a:latin typeface="TH SarabunPSK" pitchFamily="34" charset="-34"/>
              <a:cs typeface="TH SarabunPSK" pitchFamily="34" charset="-34"/>
            </a:rPr>
            <a:t>              4. อนุมัติ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ลงนาม………………........………………………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คณบดีคณะเกษตร กำแพงแสน     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.........../................../................</a:t>
          </a:r>
        </a:p>
      </xdr:txBody>
    </xdr:sp>
    <xdr:clientData/>
  </xdr:twoCellAnchor>
  <xdr:twoCellAnchor>
    <xdr:from>
      <xdr:col>0</xdr:col>
      <xdr:colOff>3</xdr:colOff>
      <xdr:row>0</xdr:row>
      <xdr:rowOff>47625</xdr:rowOff>
    </xdr:from>
    <xdr:to>
      <xdr:col>1</xdr:col>
      <xdr:colOff>142875</xdr:colOff>
      <xdr:row>0</xdr:row>
      <xdr:rowOff>654272</xdr:rowOff>
    </xdr:to>
    <xdr:pic>
      <xdr:nvPicPr>
        <xdr:cNvPr id="4" name="Picture 1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" y="47625"/>
          <a:ext cx="590547" cy="60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741517</xdr:colOff>
      <xdr:row>33</xdr:row>
      <xdr:rowOff>51397</xdr:rowOff>
    </xdr:from>
    <xdr:to>
      <xdr:col>10</xdr:col>
      <xdr:colOff>85725</xdr:colOff>
      <xdr:row>39</xdr:row>
      <xdr:rowOff>104775</xdr:rowOff>
    </xdr:to>
    <xdr:sp macro="" textlink="">
      <xdr:nvSpPr>
        <xdr:cNvPr id="5" name="TextBox 4"/>
        <xdr:cNvSpPr txBox="1"/>
      </xdr:nvSpPr>
      <xdr:spPr>
        <a:xfrm>
          <a:off x="4065742" y="8957272"/>
          <a:ext cx="2877983" cy="1482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latin typeface="TH SarabunPSK" pitchFamily="34" charset="-34"/>
              <a:cs typeface="TH SarabunPSK" pitchFamily="34" charset="-34"/>
            </a:rPr>
            <a:t>3.</a:t>
          </a:r>
          <a:r>
            <a:rPr lang="th-TH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กันเงินเลขที่</a:t>
          </a:r>
          <a:r>
            <a:rPr lang="en-US" sz="12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</a:t>
          </a:r>
          <a:r>
            <a:rPr lang="en-US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/256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1    </a:t>
          </a:r>
          <a:r>
            <a:rPr lang="en-US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     จากหมวด       ค่</a:t>
          </a: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าวัสดุ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ข</a:t>
          </a:r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อง</a:t>
          </a:r>
          <a:r>
            <a:rPr lang="th-TH" sz="1200" b="0" u="non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ผลผลิต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1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ผู้สำเร็จการศึกษาด้านวิทยาศาสตร์และเทคโนโลยี(4003)</a:t>
          </a:r>
          <a:endParaRPr lang="th-TH" sz="1200" b="0" u="non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หน่วยงาน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สำนักงานเลขานุการคณะเกษตรกำแพงแสน </a:t>
          </a:r>
          <a:r>
            <a:rPr lang="th-TH">
              <a:latin typeface="TH SarabunPSK" pitchFamily="34" charset="-34"/>
              <a:cs typeface="TH SarabunPSK" pitchFamily="34" charset="-34"/>
            </a:rPr>
            <a:t> (</a:t>
          </a:r>
          <a:r>
            <a:rPr lang="en-US">
              <a:latin typeface="TH SarabunPSK" pitchFamily="34" charset="-34"/>
              <a:cs typeface="TH SarabunPSK" pitchFamily="34" charset="-34"/>
            </a:rPr>
            <a:t>K0101</a:t>
          </a:r>
          <a:r>
            <a:rPr lang="th-TH">
              <a:latin typeface="TH SarabunPSK" pitchFamily="34" charset="-34"/>
              <a:cs typeface="TH SarabunPSK" pitchFamily="34" charset="-34"/>
            </a:rPr>
            <a:t>)</a:t>
          </a:r>
          <a:endParaRPr lang="th-TH" sz="1200" b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 b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แผนงาน       </a:t>
          </a:r>
          <a:r>
            <a:rPr lang="th-TH" sz="11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เงินรายได้</a:t>
          </a:r>
          <a:endParaRPr lang="th-TH" sz="1100" b="1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เป็นเงิน........................................บาท</a:t>
          </a: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..................................           .................................................      </a:t>
          </a:r>
          <a:endParaRPr lang="en-US" sz="11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จนท.การเงิน</a:t>
          </a:r>
          <a:r>
            <a:rPr lang="th-TH" sz="11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หน.งานคลังและพัสดุ</a:t>
          </a:r>
          <a:endParaRPr lang="en-US" sz="11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............/........../..........      </a:t>
          </a:r>
          <a:r>
            <a:rPr lang="en-US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............../............../...........           </a:t>
          </a:r>
        </a:p>
        <a:p>
          <a:pPr algn="ctr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endParaRPr lang="en-US" sz="12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53751</xdr:rowOff>
    </xdr:from>
    <xdr:to>
      <xdr:col>6</xdr:col>
      <xdr:colOff>66674</xdr:colOff>
      <xdr:row>55</xdr:row>
      <xdr:rowOff>197139</xdr:rowOff>
    </xdr:to>
    <xdr:sp macro="" textlink="">
      <xdr:nvSpPr>
        <xdr:cNvPr id="2" name="TextBox 1"/>
        <xdr:cNvSpPr txBox="1"/>
      </xdr:nvSpPr>
      <xdr:spPr>
        <a:xfrm>
          <a:off x="0" y="8940576"/>
          <a:ext cx="2524124" cy="163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.เรียน คณบดีคณะเกษตร กำแพงแสน</a:t>
          </a:r>
          <a:endParaRPr lang="en-US" sz="12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เห็นสมควรพิจารณาให้ดำเนินการตามรายละเอียด</a:t>
          </a:r>
          <a:r>
            <a:rPr lang="th-TH" sz="12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ในรายงานขอซื้อ/จ้างโดยวิธีประกวดราคาอิเล็กทรอนิกส์      (</a:t>
          </a:r>
          <a:r>
            <a:rPr lang="en-US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e-bibding)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ดังกล่าวข้างต้น</a:t>
          </a: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ลงนาม………………………………………….…</a:t>
          </a:r>
        </a:p>
        <a:p>
          <a:pPr algn="ctr"/>
          <a:r>
            <a:rPr lang="en-US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</a:t>
          </a:r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(นางสาวสุภา  สุริยกานนท์)</a:t>
          </a:r>
        </a:p>
        <a:p>
          <a:pPr algn="ctr"/>
          <a:r>
            <a:rPr lang="th-TH" sz="12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หัวหน้าสำนักงานเลขานุการคณะเกษตร กำแพงแสน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     .........../................../................</a:t>
          </a:r>
        </a:p>
      </xdr:txBody>
    </xdr:sp>
    <xdr:clientData/>
  </xdr:twoCellAnchor>
  <xdr:twoCellAnchor>
    <xdr:from>
      <xdr:col>5</xdr:col>
      <xdr:colOff>66675</xdr:colOff>
      <xdr:row>49</xdr:row>
      <xdr:rowOff>44952</xdr:rowOff>
    </xdr:from>
    <xdr:to>
      <xdr:col>8</xdr:col>
      <xdr:colOff>1066800</xdr:colOff>
      <xdr:row>55</xdr:row>
      <xdr:rowOff>155976</xdr:rowOff>
    </xdr:to>
    <xdr:sp macro="" textlink="">
      <xdr:nvSpPr>
        <xdr:cNvPr id="3" name="TextBox 2"/>
        <xdr:cNvSpPr txBox="1"/>
      </xdr:nvSpPr>
      <xdr:spPr>
        <a:xfrm>
          <a:off x="2235313" y="12155309"/>
          <a:ext cx="2190750" cy="160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 b="1">
              <a:latin typeface="TH SarabunPSK" pitchFamily="34" charset="-34"/>
              <a:cs typeface="TH SarabunPSK" pitchFamily="34" charset="-34"/>
            </a:rPr>
            <a:t>              4. อนุมัติ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l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200">
              <a:latin typeface="TH SarabunPSK" pitchFamily="34" charset="-34"/>
              <a:cs typeface="TH SarabunPSK" pitchFamily="34" charset="-34"/>
            </a:rPr>
            <a:t>ลงนาม………………........………………………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คณบดีคณะเกษตร กำแพงแสน     </a:t>
          </a:r>
        </a:p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.........../................../................</a:t>
          </a:r>
        </a:p>
      </xdr:txBody>
    </xdr:sp>
    <xdr:clientData/>
  </xdr:twoCellAnchor>
  <xdr:twoCellAnchor>
    <xdr:from>
      <xdr:col>0</xdr:col>
      <xdr:colOff>4</xdr:colOff>
      <xdr:row>0</xdr:row>
      <xdr:rowOff>83581</xdr:rowOff>
    </xdr:from>
    <xdr:to>
      <xdr:col>1</xdr:col>
      <xdr:colOff>93007</xdr:colOff>
      <xdr:row>0</xdr:row>
      <xdr:rowOff>688860</xdr:rowOff>
    </xdr:to>
    <xdr:pic>
      <xdr:nvPicPr>
        <xdr:cNvPr id="4" name="Picture 1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" y="83581"/>
          <a:ext cx="620280" cy="605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554428</xdr:colOff>
      <xdr:row>49</xdr:row>
      <xdr:rowOff>51397</xdr:rowOff>
    </xdr:from>
    <xdr:to>
      <xdr:col>10</xdr:col>
      <xdr:colOff>280657</xdr:colOff>
      <xdr:row>55</xdr:row>
      <xdr:rowOff>232685</xdr:rowOff>
    </xdr:to>
    <xdr:sp macro="" textlink="">
      <xdr:nvSpPr>
        <xdr:cNvPr id="5" name="TextBox 4"/>
        <xdr:cNvSpPr txBox="1"/>
      </xdr:nvSpPr>
      <xdr:spPr>
        <a:xfrm>
          <a:off x="3913691" y="12161754"/>
          <a:ext cx="2949421" cy="1678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latin typeface="TH SarabunPSK" pitchFamily="34" charset="-34"/>
              <a:cs typeface="TH SarabunPSK" pitchFamily="34" charset="-34"/>
            </a:rPr>
            <a:t>3.</a:t>
          </a:r>
          <a:r>
            <a:rPr lang="th-TH" sz="11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กันเงินเลขที่</a:t>
          </a:r>
          <a:r>
            <a:rPr lang="en-US" sz="11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</a:t>
          </a:r>
          <a:r>
            <a:rPr lang="en-US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/256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1    </a:t>
          </a:r>
          <a:r>
            <a:rPr lang="en-US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     จากหมวด       ค่</a:t>
          </a:r>
          <a:r>
            <a:rPr lang="th-TH" sz="105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าวัสดุ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050" u="none" strike="noStrike" cap="non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ข</a:t>
          </a:r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อง</a:t>
          </a:r>
          <a:r>
            <a:rPr lang="th-TH" sz="1100" b="0" u="non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ผลผลิต   </a:t>
          </a:r>
          <a:r>
            <a:rPr lang="th-TH" sz="105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05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ผู้สำเร็จการศึกษาด้านวิทยาศาสตร์และเทคโนโลยี(4003)</a:t>
          </a:r>
          <a:endParaRPr lang="th-TH" sz="1100" b="0" u="non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1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หน่วยงาน   </a:t>
          </a:r>
          <a:r>
            <a:rPr lang="th-TH" sz="105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สำนักงานเลขานุการคณะเกษตรกำแพงแสน </a:t>
          </a:r>
          <a:r>
            <a:rPr lang="th-TH" sz="1050">
              <a:latin typeface="TH SarabunPSK" pitchFamily="34" charset="-34"/>
              <a:cs typeface="TH SarabunPSK" pitchFamily="34" charset="-34"/>
            </a:rPr>
            <a:t> (</a:t>
          </a:r>
          <a:r>
            <a:rPr lang="en-US" sz="1050">
              <a:latin typeface="TH SarabunPSK" pitchFamily="34" charset="-34"/>
              <a:cs typeface="TH SarabunPSK" pitchFamily="34" charset="-34"/>
            </a:rPr>
            <a:t>K0101</a:t>
          </a:r>
          <a:r>
            <a:rPr lang="th-TH" sz="1050">
              <a:latin typeface="TH SarabunPSK" pitchFamily="34" charset="-34"/>
              <a:cs typeface="TH SarabunPSK" pitchFamily="34" charset="-34"/>
            </a:rPr>
            <a:t>)</a:t>
          </a:r>
          <a:endParaRPr lang="th-TH" sz="1100" b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100" b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แผนงาน       </a:t>
          </a:r>
          <a:r>
            <a:rPr lang="th-TH" sz="105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เงินรายได้</a:t>
          </a:r>
          <a:endParaRPr lang="th-TH" sz="1050" b="1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l"/>
          <a:r>
            <a:rPr lang="th-TH" sz="11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เป็นเงิน........................................บาท</a:t>
          </a:r>
        </a:p>
        <a:p>
          <a:r>
            <a:rPr lang="th-TH" sz="105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..................................           .................................................      </a:t>
          </a:r>
          <a:endParaRPr lang="en-US" sz="105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05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จนท.การเงิน</a:t>
          </a:r>
          <a:r>
            <a:rPr lang="th-TH" sz="105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หน.งานคลังและพัสดุ</a:t>
          </a:r>
          <a:endParaRPr lang="en-US" sz="105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05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............/........../..........      </a:t>
          </a:r>
          <a:r>
            <a:rPr lang="en-US" sz="105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th-TH" sz="105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............../............../...........           </a:t>
          </a:r>
        </a:p>
        <a:p>
          <a:pPr algn="ctr"/>
          <a:r>
            <a:rPr lang="th-TH" sz="12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endParaRPr lang="en-US" sz="12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2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268338</xdr:colOff>
      <xdr:row>26</xdr:row>
      <xdr:rowOff>180975</xdr:rowOff>
    </xdr:from>
    <xdr:to>
      <xdr:col>8</xdr:col>
      <xdr:colOff>266699</xdr:colOff>
      <xdr:row>28</xdr:row>
      <xdr:rowOff>151985</xdr:rowOff>
    </xdr:to>
    <xdr:sp macro="" textlink="">
      <xdr:nvSpPr>
        <xdr:cNvPr id="2" name="TextBox 1"/>
        <xdr:cNvSpPr txBox="1"/>
      </xdr:nvSpPr>
      <xdr:spPr>
        <a:xfrm>
          <a:off x="2001888" y="7124700"/>
          <a:ext cx="3941711" cy="59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โปรดโอนเงินเข้าบัญชีธนาคารไทยพาณิชย์ จำกัด </a:t>
          </a:r>
          <a:r>
            <a:rPr lang="en-US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มหาชน</a:t>
          </a:r>
          <a:r>
            <a:rPr lang="en-US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ชื่อบัญชี คณะเกษตร กำแพงแสน (รายได้อื่น) เลขที่ 769-2-47868-7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266700</xdr:colOff>
      <xdr:row>28</xdr:row>
      <xdr:rowOff>247650</xdr:rowOff>
    </xdr:from>
    <xdr:to>
      <xdr:col>8</xdr:col>
      <xdr:colOff>304800</xdr:colOff>
      <xdr:row>34</xdr:row>
      <xdr:rowOff>133350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00250" y="7820025"/>
          <a:ext cx="3981450" cy="150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BG……………………................……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K01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แผนงาน      พื้นฐานด้านการพัฒนาและเสริมสร้างศักยภาพคน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ผลผลิต  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ผู้สำเร็จการศึกษาด้านวิทยาศาสตร์และเทคโนโลยี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หน่วยงาน    คณะเกษตร กำแพงแสน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เอกสารเลขที่……………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.................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……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หมวด…………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...................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……… (ประเภท)…………………………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…..……….</a:t>
          </a:r>
        </a:p>
        <a:p>
          <a:pPr algn="l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21</xdr:row>
      <xdr:rowOff>123825</xdr:rowOff>
    </xdr:from>
    <xdr:to>
      <xdr:col>2</xdr:col>
      <xdr:colOff>47625</xdr:colOff>
      <xdr:row>34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" y="5705475"/>
          <a:ext cx="1781174" cy="3524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ตรวจสอบแล้วถูกต้อง</a:t>
          </a: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หน่วยงบประมาณ</a:t>
          </a: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…......./…......../….......</a:t>
          </a:r>
          <a:endParaRPr lang="th-TH" sz="14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สมควรอนุมัติ</a:t>
          </a: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หัวหน้าสำนักงานเลขานุการ       คณะเกษตร กำแพงแสน</a:t>
          </a: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000" b="0" i="0" baseline="0">
              <a:latin typeface="+mn-lt"/>
              <a:ea typeface="+mn-ea"/>
              <a:cs typeface="+mn-cs"/>
            </a:rPr>
            <a:t>…......./…......../….......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อนุมัติ</a:t>
          </a:r>
        </a:p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คณบดีคณะเกษตร กำแพงแสน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000" b="0" i="0" baseline="0">
              <a:latin typeface="+mn-lt"/>
              <a:ea typeface="+mn-ea"/>
              <a:cs typeface="+mn-cs"/>
            </a:rPr>
            <a:t>…......../…........../….......  </a:t>
          </a: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123824</xdr:colOff>
      <xdr:row>40</xdr:row>
      <xdr:rowOff>133350</xdr:rowOff>
    </xdr:from>
    <xdr:to>
      <xdr:col>12</xdr:col>
      <xdr:colOff>714374</xdr:colOff>
      <xdr:row>41</xdr:row>
      <xdr:rowOff>95250</xdr:rowOff>
    </xdr:to>
    <xdr:sp macro="" textlink="">
      <xdr:nvSpPr>
        <xdr:cNvPr id="5" name="TextBox 4"/>
        <xdr:cNvSpPr txBox="1"/>
      </xdr:nvSpPr>
      <xdr:spPr>
        <a:xfrm>
          <a:off x="7372349" y="10925175"/>
          <a:ext cx="1819275" cy="2286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กองคลัง</a:t>
          </a:r>
          <a:r>
            <a:rPr lang="th-TH" sz="1400" b="1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วิทยาเขตบางเขน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123825</xdr:colOff>
      <xdr:row>42</xdr:row>
      <xdr:rowOff>66675</xdr:rowOff>
    </xdr:from>
    <xdr:to>
      <xdr:col>13</xdr:col>
      <xdr:colOff>85725</xdr:colOff>
      <xdr:row>43</xdr:row>
      <xdr:rowOff>66675</xdr:rowOff>
    </xdr:to>
    <xdr:sp macro="" textlink="">
      <xdr:nvSpPr>
        <xdr:cNvPr id="6" name="TextBox 5"/>
        <xdr:cNvSpPr txBox="1"/>
      </xdr:nvSpPr>
      <xdr:spPr>
        <a:xfrm>
          <a:off x="7372350" y="11391900"/>
          <a:ext cx="1990725" cy="2667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8</xdr:col>
      <xdr:colOff>476250</xdr:colOff>
      <xdr:row>38</xdr:row>
      <xdr:rowOff>228600</xdr:rowOff>
    </xdr:from>
    <xdr:to>
      <xdr:col>8</xdr:col>
      <xdr:colOff>552450</xdr:colOff>
      <xdr:row>39</xdr:row>
      <xdr:rowOff>145806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6153150" y="10487025"/>
          <a:ext cx="76200" cy="183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4;&#3633;&#3626;&#3604;&#3640;\&#3619;&#3632;&#3610;&#3610;&#3592;&#3633;&#3604;&#3595;&#3639;&#3657;&#3629;&#3592;&#3633;&#3604;&#3592;&#3657;&#3634;&#3591;%20&#3626;&#3609;&#3591;.&#3648;&#3621;&#3586;&#3634;%20&#3611;&#3637;&#3591;&#3610;%206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ออกเลข"/>
      <sheetName val="2.รายการ"/>
      <sheetName val="3.แบบขอซื้อ"/>
      <sheetName val="3.1แบบขอซื้อ ภ.สบ"/>
      <sheetName val="4.รายงานขอให้ซื้อ"/>
      <sheetName val="4.รายงานขอให้ซื้อภาค สบ."/>
      <sheetName val="4.รายงานขอให้จ้าง (2)"/>
      <sheetName val="5.แนบท้ายกรณีจ่ายเช็ค"/>
      <sheetName val="6.ใบสำคัญ รด.จ่ายเงินสด"/>
      <sheetName val="6.ใบสำคัญ งปม.จ่ายเงินสด (2)"/>
      <sheetName val="7.ใบตรวจรับพัสดุ"/>
      <sheetName val="8.1ใบมอบฉันทะ"/>
      <sheetName val="8.กันเงินงปม.-เงินรายได้"/>
      <sheetName val="ประเภทแหล่งเงิน"/>
      <sheetName val="นามผู้ขอให้ซื้อ"/>
      <sheetName val="เหตุผลขอซื้อ"/>
      <sheetName val="Sheet3"/>
      <sheetName val="ฟอร์มส่งใบสำคัญ สนง."/>
      <sheetName val="จ่ายตรงบริษัท"/>
      <sheetName val="Sheet1"/>
      <sheetName val="Sheet2"/>
      <sheetName val="Sheet4"/>
    </sheetNames>
    <sheetDataSet>
      <sheetData sheetId="0">
        <row r="1">
          <cell r="A1" t="str">
            <v>ลำดับ ศธ</v>
          </cell>
          <cell r="B1" t="str">
            <v>เลขที่ ศธ</v>
          </cell>
          <cell r="C1" t="str">
            <v>วันที่</v>
          </cell>
          <cell r="D1" t="str">
            <v>แหล่งเงิน</v>
          </cell>
          <cell r="E1" t="str">
            <v>แผนงาน</v>
          </cell>
          <cell r="F1" t="str">
            <v>ผลผลิต</v>
          </cell>
          <cell r="G1" t="str">
            <v>รายการ</v>
          </cell>
          <cell r="I1" t="str">
            <v>ชื่อร้านค้า/บริษัท</v>
          </cell>
          <cell r="J1" t="str">
            <v>จำนวนเงิน</v>
          </cell>
        </row>
        <row r="2">
          <cell r="J2">
            <v>903000</v>
          </cell>
        </row>
        <row r="3">
          <cell r="A3">
            <v>1</v>
          </cell>
          <cell r="B3">
            <v>0</v>
          </cell>
          <cell r="C3">
            <v>42649</v>
          </cell>
          <cell r="D3" t="str">
            <v>เงินงบประมาณ</v>
          </cell>
          <cell r="E3" t="str">
            <v>พื้นฐานด้านการพัฒนาและเสริมสร้างศักยภาพคน</v>
          </cell>
          <cell r="F3" t="str">
            <v>ผู้สำเร็จการศึกษาด้านวิทยาศาสตร์และเทคโนโลยี</v>
          </cell>
          <cell r="G3" t="str">
            <v>ซื้อวัสดุสำนักงาน</v>
          </cell>
          <cell r="H3" t="str">
            <v>ค่าวัสดุ</v>
          </cell>
          <cell r="I3" t="str">
            <v xml:space="preserve"> ร้านสหกรณ์เกษตรศาสตร์ จำกัด</v>
          </cell>
          <cell r="J3">
            <v>42548</v>
          </cell>
        </row>
        <row r="4">
          <cell r="A4">
            <v>2</v>
          </cell>
          <cell r="C4">
            <v>42654</v>
          </cell>
          <cell r="D4" t="str">
            <v>เงินรายได้</v>
          </cell>
          <cell r="E4" t="str">
            <v>เงินรายได้</v>
          </cell>
          <cell r="F4" t="str">
            <v>ผู้สำเร็จการศึกษาด้านวิทยาศาสตร์และเทคโนโลยี</v>
          </cell>
          <cell r="G4" t="str">
            <v>ค่าโทรศัพท์ 034-352435 ก.ย. 59</v>
          </cell>
          <cell r="H4" t="str">
            <v>ค่าสาธารณูปโภค</v>
          </cell>
          <cell r="I4" t="str">
            <v xml:space="preserve">บริษัท ทีโอที จำกัด (มหาชน) </v>
          </cell>
          <cell r="J4">
            <v>107</v>
          </cell>
        </row>
        <row r="5">
          <cell r="A5">
            <v>3</v>
          </cell>
          <cell r="B5">
            <v>3806</v>
          </cell>
          <cell r="C5">
            <v>42654</v>
          </cell>
          <cell r="D5" t="str">
            <v>เงินงบประมาณ</v>
          </cell>
          <cell r="E5" t="str">
            <v>พื้นฐานด้านการพัฒนาและเสริมสร้างศักยภาพคน</v>
          </cell>
          <cell r="F5" t="str">
            <v>ผู้สำเร็จการศึกษาด้านวิทยาศาสตร์และเทคโนโลยี</v>
          </cell>
          <cell r="G5" t="str">
            <v xml:space="preserve">ซื้อวัสดุเชื้อเพลิง  </v>
          </cell>
          <cell r="H5" t="str">
            <v>ค่าวัสดุ</v>
          </cell>
          <cell r="I5" t="str">
            <v>ห.จ.ก.โชคเจริญ ดี บริการ</v>
          </cell>
          <cell r="J5">
            <v>4959</v>
          </cell>
        </row>
        <row r="6">
          <cell r="A6">
            <v>4</v>
          </cell>
          <cell r="C6">
            <v>42654</v>
          </cell>
          <cell r="D6" t="str">
            <v>เงินรายได้</v>
          </cell>
          <cell r="E6" t="str">
            <v>เงินรายได้</v>
          </cell>
          <cell r="F6" t="str">
            <v>ผู้สำเร็จการศึกษาด้านวิทยาศาสตร์และเทคโนโลยี</v>
          </cell>
          <cell r="G6" t="str">
            <v>ค่าโทรศัพท์ 034-281-083   ก.ย. 59</v>
          </cell>
          <cell r="H6" t="str">
            <v>ค่าสาธารณูปโภค</v>
          </cell>
          <cell r="I6" t="str">
            <v xml:space="preserve">บริษัท ทีโอที จำกัด (มหาชน) </v>
          </cell>
          <cell r="J6">
            <v>108.07</v>
          </cell>
        </row>
        <row r="7">
          <cell r="A7">
            <v>5</v>
          </cell>
          <cell r="C7">
            <v>42654</v>
          </cell>
          <cell r="D7" t="str">
            <v>เงินรายได้</v>
          </cell>
          <cell r="E7" t="str">
            <v>เงินรายได้</v>
          </cell>
          <cell r="F7" t="str">
            <v>ผู้สำเร็จการศึกษาด้านวิทยาศาสตร์และเทคโนโลยี</v>
          </cell>
          <cell r="G7" t="str">
            <v>ค่าโทรศัพท์ 034-281-082   ก.ย. 59</v>
          </cell>
          <cell r="H7" t="str">
            <v>ค่าสาธารณูปโภค</v>
          </cell>
          <cell r="I7" t="str">
            <v xml:space="preserve">บริษัท ทีโอที จำกัด (มหาชน) </v>
          </cell>
          <cell r="J7">
            <v>184.04</v>
          </cell>
        </row>
        <row r="8">
          <cell r="A8">
            <v>6</v>
          </cell>
          <cell r="C8">
            <v>42654</v>
          </cell>
          <cell r="D8" t="str">
            <v>เงินรายได้</v>
          </cell>
          <cell r="E8" t="str">
            <v>เงินรายได้</v>
          </cell>
          <cell r="F8" t="str">
            <v>ผู้สำเร็จการศึกษาด้านวิทยาศาสตร์และเทคโนโลยี</v>
          </cell>
          <cell r="G8" t="str">
            <v>จ้างเช่าเครื่องถ่ายเอกสาร (ส.ค. 59)</v>
          </cell>
          <cell r="H8" t="str">
            <v>ค่าใช้สอย</v>
          </cell>
          <cell r="I8" t="str">
            <v>บริษัท ฟูจิ ซีร๊อกซ์ (ประเทศไทย) จำกัด</v>
          </cell>
          <cell r="J8">
            <v>8066.4</v>
          </cell>
        </row>
        <row r="9">
          <cell r="A9">
            <v>7</v>
          </cell>
          <cell r="C9">
            <v>42654</v>
          </cell>
          <cell r="D9" t="str">
            <v>เงินงบประมาณ</v>
          </cell>
          <cell r="E9" t="str">
            <v>พื้นฐานด้านการพัฒนาและเสริมสร้างศักยภาพคน</v>
          </cell>
          <cell r="F9" t="str">
            <v>ผู้สำเร็จการศึกษาด้านวิทยาศาสตร์และเทคโนโลยี</v>
          </cell>
          <cell r="G9" t="str">
            <v xml:space="preserve">ซื้อวัสดุคอมพิวเตอร์ </v>
          </cell>
          <cell r="H9" t="str">
            <v>ค่าวัสดุ</v>
          </cell>
          <cell r="I9" t="str">
            <v>ห้างหุ้นส่วนสามัญ กรีนไอที</v>
          </cell>
          <cell r="J9">
            <v>850</v>
          </cell>
        </row>
        <row r="10">
          <cell r="A10">
            <v>8</v>
          </cell>
          <cell r="B10">
            <v>3809</v>
          </cell>
          <cell r="C10">
            <v>42654</v>
          </cell>
          <cell r="D10" t="str">
            <v>เงินงบประมาณ</v>
          </cell>
          <cell r="E10" t="str">
            <v>พื้นฐานด้านการพัฒนาและเสริมสร้างศักยภาพคน</v>
          </cell>
          <cell r="F10" t="str">
            <v>ผู้สำเร็จการศึกษาด้านวิทยาศาสตร์และเทคโนโลยี</v>
          </cell>
          <cell r="G10" t="str">
            <v>ซื้อวัสดุสำนักงาน</v>
          </cell>
          <cell r="H10" t="str">
            <v>ค่าวัสดุ</v>
          </cell>
          <cell r="I10" t="str">
            <v>ร้านจอย</v>
          </cell>
          <cell r="J10">
            <v>823</v>
          </cell>
        </row>
        <row r="11">
          <cell r="A11">
            <v>9</v>
          </cell>
          <cell r="B11">
            <v>3692</v>
          </cell>
          <cell r="C11">
            <v>42646</v>
          </cell>
          <cell r="D11" t="str">
            <v>เงินรายได้</v>
          </cell>
          <cell r="E11" t="str">
            <v>เงินรายได้</v>
          </cell>
          <cell r="F11" t="str">
            <v>ผู้สำเร็จการศึกษาด้านวิทยาศาสตร์และเทคโนโลยี</v>
          </cell>
          <cell r="G11" t="str">
            <v>ค่าพวงหรีด</v>
          </cell>
          <cell r="H11" t="str">
            <v>ค่าใช้สอย</v>
          </cell>
          <cell r="I11" t="str">
            <v>อุไรวรรฟลอรีสท์</v>
          </cell>
          <cell r="J11">
            <v>800</v>
          </cell>
        </row>
        <row r="12">
          <cell r="A12">
            <v>10</v>
          </cell>
          <cell r="B12" t="str">
            <v>03827-1</v>
          </cell>
          <cell r="C12">
            <v>26950</v>
          </cell>
          <cell r="D12" t="str">
            <v>เงินรายได้</v>
          </cell>
          <cell r="E12" t="str">
            <v>เงินรายได้</v>
          </cell>
          <cell r="F12" t="str">
            <v>ผู้สำเร็จการศึกษาด้านวิทยาศาสตร์และเทคโนโลยี</v>
          </cell>
          <cell r="G12" t="str">
            <v xml:space="preserve">จ้างซ่อมแซมบำรุงรักษายานพาหนะ </v>
          </cell>
          <cell r="H12" t="str">
            <v>ค่าใช้สอย</v>
          </cell>
          <cell r="I12" t="str">
            <v>กมล  ดีเซล</v>
          </cell>
          <cell r="J12">
            <v>4650</v>
          </cell>
        </row>
        <row r="13">
          <cell r="A13">
            <v>11</v>
          </cell>
          <cell r="B13" t="str">
            <v>03828-1</v>
          </cell>
          <cell r="C13">
            <v>42656</v>
          </cell>
          <cell r="D13" t="str">
            <v>เงินรายได้</v>
          </cell>
          <cell r="E13" t="str">
            <v>เงินรายได้</v>
          </cell>
          <cell r="F13" t="str">
            <v>ผู้สำเร็จการศึกษาด้านวิทยาศาสตร์และเทคโนโลยี</v>
          </cell>
          <cell r="G13" t="str">
            <v xml:space="preserve">จ้างซ่อมแซมบำรุงรักษายานพาหนะ </v>
          </cell>
          <cell r="H13" t="str">
            <v>ค่าใช้สอย</v>
          </cell>
          <cell r="I13" t="str">
            <v>เจริญยนต์มอเตอร์,โรงกลึงเล้าเจริญ,ส.สยามการยาง,แมนมอเตอร์</v>
          </cell>
          <cell r="J13">
            <v>4560</v>
          </cell>
        </row>
        <row r="14">
          <cell r="A14">
            <v>12</v>
          </cell>
          <cell r="C14">
            <v>42656</v>
          </cell>
          <cell r="D14" t="str">
            <v>เงินรายได้</v>
          </cell>
          <cell r="E14" t="str">
            <v>เงินรายได้</v>
          </cell>
          <cell r="F14" t="str">
            <v>ผู้สำเร็จการศึกษาด้านวิทยาศาสตร์และเทคโนโลยี</v>
          </cell>
          <cell r="G14" t="str">
            <v>ซื้อวัสดุก่อสร้าง</v>
          </cell>
          <cell r="H14" t="str">
            <v>ค่าวัสดุ</v>
          </cell>
          <cell r="I14" t="str">
            <v>ศรีสุขจรพาณิชย์</v>
          </cell>
          <cell r="J14">
            <v>1391</v>
          </cell>
        </row>
        <row r="15">
          <cell r="A15">
            <v>13</v>
          </cell>
          <cell r="C15">
            <v>42656</v>
          </cell>
          <cell r="D15" t="str">
            <v>เงินรายได้</v>
          </cell>
          <cell r="E15" t="str">
            <v>เงินรายได้</v>
          </cell>
          <cell r="F15" t="str">
            <v>ผู้สำเร็จการศึกษาด้านวิทยาศาสตร์และเทคโนโลยี</v>
          </cell>
          <cell r="G15" t="str">
            <v xml:space="preserve">จ้างซ่อมแซมบำรุงรักษายานพาหนะ </v>
          </cell>
          <cell r="H15" t="str">
            <v>ค่าใช้สอย</v>
          </cell>
          <cell r="I15" t="str">
            <v>นายสมชัย  ปรีชาคม</v>
          </cell>
          <cell r="J15">
            <v>480</v>
          </cell>
        </row>
        <row r="16">
          <cell r="A16">
            <v>14</v>
          </cell>
          <cell r="C16">
            <v>42660</v>
          </cell>
          <cell r="D16" t="str">
            <v>เงินรายได้</v>
          </cell>
          <cell r="E16" t="str">
            <v>เงินรายได้</v>
          </cell>
          <cell r="F16" t="str">
            <v>ผู้สำเร็จการศึกษาด้านวิทยาศาสตร์และเทคโนโลยี</v>
          </cell>
          <cell r="G16" t="str">
            <v>ซื้อวัสดุงานบ้านงานครัว</v>
          </cell>
          <cell r="H16" t="str">
            <v>ค่าวัสดุ</v>
          </cell>
          <cell r="I16" t="str">
            <v xml:space="preserve"> ร้านสหกรณ์เกษตรศาสตร์ จำกัด</v>
          </cell>
          <cell r="J16">
            <v>4755</v>
          </cell>
        </row>
        <row r="17">
          <cell r="A17">
            <v>15</v>
          </cell>
          <cell r="C17">
            <v>42660</v>
          </cell>
          <cell r="D17" t="str">
            <v>เงินรายได้</v>
          </cell>
          <cell r="E17" t="str">
            <v>เงินรายได้</v>
          </cell>
          <cell r="F17" t="str">
            <v>ผู้สำเร็จการศึกษาด้านวิทยาศาสตร์และเทคโนโลยี</v>
          </cell>
          <cell r="G17" t="str">
            <v>จ้างซ่อมแซมบำรุงรักษาเครื่องปรับอากาศ</v>
          </cell>
          <cell r="H17" t="str">
            <v>ค่าใช้สอย</v>
          </cell>
          <cell r="I17" t="str">
            <v>ณัฐวัตถ์แอร์</v>
          </cell>
          <cell r="J17">
            <v>6900</v>
          </cell>
        </row>
        <row r="18">
          <cell r="A18">
            <v>16</v>
          </cell>
          <cell r="C18">
            <v>42660</v>
          </cell>
          <cell r="D18" t="str">
            <v>เงินรายได้</v>
          </cell>
          <cell r="E18" t="str">
            <v>เงินรายได้</v>
          </cell>
          <cell r="F18" t="str">
            <v>ผู้สำเร็จการศึกษาด้านวิทยาศาสตร์และเทคโนโลยี</v>
          </cell>
          <cell r="G18" t="str">
            <v>ซื้อวัสดุเชื้อเพลิง  (ดีเซล)</v>
          </cell>
          <cell r="H18" t="str">
            <v>ค่าวัสดุ</v>
          </cell>
          <cell r="I18" t="str">
            <v>ห.จ.ก.โชคเจริญ ดี บริการ</v>
          </cell>
          <cell r="J18">
            <v>4978</v>
          </cell>
        </row>
        <row r="19">
          <cell r="A19">
            <v>17</v>
          </cell>
          <cell r="C19">
            <v>42661</v>
          </cell>
          <cell r="D19" t="str">
            <v>เงินรายได้</v>
          </cell>
          <cell r="E19" t="str">
            <v>เงินรายได้</v>
          </cell>
          <cell r="F19" t="str">
            <v>ผู้สำเร็จการศึกษาด้านวิทยาศาสตร์และเทคโนโลยี</v>
          </cell>
          <cell r="G19" t="str">
            <v>ซื้อวัสดุบริโภค</v>
          </cell>
          <cell r="H19" t="str">
            <v>ค่าวัสดุ</v>
          </cell>
          <cell r="I19" t="str">
            <v>ร้านสหกรณ์เกษตรศาสตร์ จำกัด</v>
          </cell>
          <cell r="J19">
            <v>805</v>
          </cell>
        </row>
        <row r="20">
          <cell r="A20">
            <v>18</v>
          </cell>
          <cell r="C20">
            <v>42661</v>
          </cell>
          <cell r="D20" t="str">
            <v>เงินรายได้</v>
          </cell>
          <cell r="E20" t="str">
            <v>เงินรายได้</v>
          </cell>
          <cell r="F20" t="str">
            <v>ผู้สำเร็จการศึกษาด้านวิทยาศาสตร์และเทคโนโลยี</v>
          </cell>
          <cell r="G20" t="str">
            <v>ซื้อวัสดุสำนักงาน</v>
          </cell>
          <cell r="H20" t="str">
            <v>ค่าวัสดุ</v>
          </cell>
          <cell r="I20" t="str">
            <v>ร้านสหกรณ์เกษตรศาสตร์ จำกัด</v>
          </cell>
          <cell r="J20">
            <v>1104</v>
          </cell>
        </row>
        <row r="21">
          <cell r="A21">
            <v>19</v>
          </cell>
          <cell r="C21">
            <v>42661</v>
          </cell>
          <cell r="D21" t="str">
            <v>เงินรายได้</v>
          </cell>
          <cell r="E21" t="str">
            <v>เงินรายได้</v>
          </cell>
          <cell r="F21" t="str">
            <v>ผู้สำเร็จการศึกษาด้านวิทยาศาสตร์และเทคโนโลยี</v>
          </cell>
          <cell r="G21" t="str">
            <v>ซื้อวัสดุงานบ้านงานครัว</v>
          </cell>
          <cell r="H21" t="str">
            <v>ค่าวัสดุ</v>
          </cell>
          <cell r="I21" t="str">
            <v>ร้านสหกรณ์เกษตรศาสตร์ จำกัด</v>
          </cell>
          <cell r="J21">
            <v>9216</v>
          </cell>
        </row>
        <row r="22">
          <cell r="A22">
            <v>20</v>
          </cell>
          <cell r="B22">
            <v>3888</v>
          </cell>
          <cell r="C22">
            <v>42661</v>
          </cell>
          <cell r="D22" t="str">
            <v>เงินรายได้</v>
          </cell>
          <cell r="E22" t="str">
            <v>เงินรายได้</v>
          </cell>
          <cell r="F22" t="str">
            <v>ผู้สำเร็จการศึกษาด้านวิทยาศาสตร์และเทคโนโลยี</v>
          </cell>
          <cell r="G22" t="str">
            <v>ซื้อยานพาหนะ</v>
          </cell>
          <cell r="H22" t="str">
            <v>ค่าวัสดุ</v>
          </cell>
          <cell r="I22" t="str">
            <v>โชคเจริญชัย</v>
          </cell>
          <cell r="J22">
            <v>4455</v>
          </cell>
        </row>
        <row r="23">
          <cell r="A23">
            <v>21</v>
          </cell>
          <cell r="C23">
            <v>42657</v>
          </cell>
          <cell r="D23" t="str">
            <v>เงินรายได้</v>
          </cell>
          <cell r="E23" t="str">
            <v>เงินรายได้</v>
          </cell>
          <cell r="F23" t="str">
            <v>ผู้สำเร็จการศึกษาด้านวิทยาศาสตร์และเทคโนโลยี</v>
          </cell>
          <cell r="G23" t="str">
            <v>จ้างเหมาบริการตรวจเช็คแก้ไขตู้สาขาโทรศัพท์</v>
          </cell>
          <cell r="H23" t="str">
            <v>ค่าใช้สอย</v>
          </cell>
          <cell r="I23" t="str">
            <v>บริษัท ฟอร์ท คอร์ปอเรชั่น จำกัด (มหาชน)</v>
          </cell>
          <cell r="J23">
            <v>3531</v>
          </cell>
        </row>
        <row r="24">
          <cell r="A24">
            <v>22</v>
          </cell>
          <cell r="B24">
            <v>3846</v>
          </cell>
          <cell r="C24">
            <v>42656</v>
          </cell>
          <cell r="D24" t="str">
            <v>เงินรายได้</v>
          </cell>
          <cell r="E24" t="str">
            <v>เงินรายได้</v>
          </cell>
          <cell r="F24" t="str">
            <v>ผู้สำเร็จการศึกษาด้านวิทยาศาสตร์และเทคโนโลยี</v>
          </cell>
          <cell r="G24" t="str">
            <v>ค่าโทรศัพท์ 034-351406  ส.ค. 59</v>
          </cell>
          <cell r="H24" t="str">
            <v>ค่าสาธารณูปโภค</v>
          </cell>
          <cell r="I24" t="str">
            <v xml:space="preserve">บริษัท ทีโอที จำกัด (มหาชน) </v>
          </cell>
          <cell r="J24">
            <v>1434.28</v>
          </cell>
        </row>
        <row r="25">
          <cell r="A25">
            <v>23</v>
          </cell>
          <cell r="C25">
            <v>42674</v>
          </cell>
          <cell r="D25" t="str">
            <v>เงินรายได้</v>
          </cell>
          <cell r="E25" t="str">
            <v>เงินรายได้</v>
          </cell>
          <cell r="F25" t="str">
            <v>ผู้สำเร็จการศึกษาด้านวิทยาศาสตร์และเทคโนโลยี</v>
          </cell>
          <cell r="G25" t="str">
            <v>ค่าเช่ารถยนต์ ทะเบียน ฮย 8707 กทม (ต.ค. 59)</v>
          </cell>
          <cell r="H25" t="str">
            <v>ค่าใช้สอย</v>
          </cell>
          <cell r="I25" t="str">
            <v>บริษัท ศรีวัฒน์ ลิสซิ่ง จำกัด</v>
          </cell>
          <cell r="J25">
            <v>18179.3</v>
          </cell>
        </row>
        <row r="26">
          <cell r="A26">
            <v>24</v>
          </cell>
          <cell r="B26">
            <v>3035</v>
          </cell>
          <cell r="C26">
            <v>42604</v>
          </cell>
          <cell r="D26" t="str">
            <v>เงินรายได้</v>
          </cell>
          <cell r="E26" t="str">
            <v>เงินรายได้</v>
          </cell>
          <cell r="F26" t="str">
            <v>ผู้สำเร็จการศึกษาด้านวิทยาศาสตร์และเทคโนโลยี</v>
          </cell>
          <cell r="G26" t="str">
            <v>จ้าง เช่ารถตู้ทะเบียน ฮร-3275 กทม.</v>
          </cell>
          <cell r="H26" t="str">
            <v>ค่าใช้สอย</v>
          </cell>
          <cell r="I26" t="str">
            <v>นายพิชา  ชินราษี</v>
          </cell>
          <cell r="J26">
            <v>8620</v>
          </cell>
        </row>
        <row r="27">
          <cell r="A27">
            <v>25</v>
          </cell>
          <cell r="B27">
            <v>2354</v>
          </cell>
          <cell r="C27">
            <v>42592</v>
          </cell>
          <cell r="D27" t="str">
            <v>เงินรายได้</v>
          </cell>
          <cell r="E27" t="str">
            <v>เงินรายได้</v>
          </cell>
          <cell r="F27" t="str">
            <v>ผู้สำเร็จการศึกษาด้านวิทยาศาสตร์และเทคโนโลยี</v>
          </cell>
          <cell r="G27" t="str">
            <v>ซื้อหนังสือ"เรียนภาษาอังกฤษฯ"</v>
          </cell>
          <cell r="H27" t="str">
            <v>ค่าวัสดุ</v>
          </cell>
          <cell r="I27" t="str">
            <v>นายธีรเจต บุญพยุง</v>
          </cell>
          <cell r="J27">
            <v>34300</v>
          </cell>
        </row>
        <row r="28">
          <cell r="A28">
            <v>26</v>
          </cell>
          <cell r="B28">
            <v>2881</v>
          </cell>
          <cell r="C28">
            <v>42654</v>
          </cell>
          <cell r="D28" t="str">
            <v>เงินรายได้</v>
          </cell>
          <cell r="E28" t="str">
            <v>เงินรายได้</v>
          </cell>
          <cell r="F28" t="str">
            <v>ผู้สำเร็จการศึกษาด้านวิทยาศาสตร์และเทคโนโลยี</v>
          </cell>
          <cell r="G28" t="str">
            <v>ซื้อวัสดุสำนักงาน</v>
          </cell>
          <cell r="H28" t="str">
            <v>ค่าวัสดุ</v>
          </cell>
          <cell r="I28" t="str">
            <v>รวมบิล</v>
          </cell>
          <cell r="J28">
            <v>2092</v>
          </cell>
        </row>
        <row r="29">
          <cell r="A29">
            <v>27</v>
          </cell>
          <cell r="B29">
            <v>2882</v>
          </cell>
          <cell r="C29">
            <v>42593</v>
          </cell>
          <cell r="D29" t="str">
            <v>เงินรายได้</v>
          </cell>
          <cell r="E29" t="str">
            <v>เงินรายได้</v>
          </cell>
          <cell r="F29" t="str">
            <v>ผู้สำเร็จการศึกษาด้านวิทยาศาสตร์และเทคโนโลยี</v>
          </cell>
          <cell r="G29" t="str">
            <v>ซื้อวัสดุสำนักงาน</v>
          </cell>
          <cell r="H29" t="str">
            <v>ค่าวัสดุ</v>
          </cell>
          <cell r="I29" t="str">
            <v>ศูนย์หนังสือมหาวิทยาลัยเกษตรศาตร์ วิทยาเขตกำแพงแสน</v>
          </cell>
          <cell r="J29">
            <v>8750</v>
          </cell>
        </row>
        <row r="30">
          <cell r="A30">
            <v>28</v>
          </cell>
          <cell r="B30">
            <v>2883</v>
          </cell>
          <cell r="C30">
            <v>42593</v>
          </cell>
          <cell r="D30" t="str">
            <v>เงินรายได้</v>
          </cell>
          <cell r="E30" t="str">
            <v>เงินรายได้</v>
          </cell>
          <cell r="F30" t="str">
            <v>ผู้สำเร็จการศึกษาด้านวิทยาศาสตร์และเทคโนโลยี</v>
          </cell>
          <cell r="G30" t="str">
            <v>ซื้อวัสดุการศึกษา</v>
          </cell>
          <cell r="H30" t="str">
            <v>ค่าวัสดุ</v>
          </cell>
          <cell r="I30" t="str">
            <v>บริษัท ซีเอ็ดยูเคชั่น จำกัด (มหาชน)</v>
          </cell>
          <cell r="J30">
            <v>37800</v>
          </cell>
        </row>
        <row r="31">
          <cell r="A31">
            <v>29</v>
          </cell>
          <cell r="B31">
            <v>4108</v>
          </cell>
          <cell r="C31">
            <v>42675</v>
          </cell>
          <cell r="D31" t="str">
            <v>เงินรายได้</v>
          </cell>
          <cell r="E31" t="str">
            <v>เงินรายได้</v>
          </cell>
          <cell r="F31" t="str">
            <v>ผู้สำเร็จการศึกษาด้านวิทยาศาสตร์และเทคโนโลยี</v>
          </cell>
          <cell r="G31" t="str">
            <v>เบิกค่าไปรษณี ต.ค. 59</v>
          </cell>
          <cell r="H31" t="str">
            <v>ค่าสาธารณูปโภค</v>
          </cell>
          <cell r="I31" t="str">
            <v>ไปรษณี</v>
          </cell>
          <cell r="J31">
            <v>2269</v>
          </cell>
        </row>
        <row r="32">
          <cell r="A32">
            <v>30</v>
          </cell>
          <cell r="C32">
            <v>42643</v>
          </cell>
          <cell r="D32" t="str">
            <v>เงินรายได้</v>
          </cell>
          <cell r="E32" t="str">
            <v>เงินรายได้</v>
          </cell>
          <cell r="F32" t="str">
            <v>ผู้สำเร็จการศึกษาด้านวิทยาศาสตร์และเทคโนโลยี</v>
          </cell>
          <cell r="G32" t="str">
            <v>จ้างเหมาแรงงานรายวัน</v>
          </cell>
          <cell r="H32" t="str">
            <v>ค่าใช้สอย</v>
          </cell>
          <cell r="I32" t="str">
            <v>นางสอิ้ง เมฆอ่อน</v>
          </cell>
          <cell r="J32">
            <v>6000</v>
          </cell>
        </row>
        <row r="33">
          <cell r="A33">
            <v>31</v>
          </cell>
          <cell r="C33">
            <v>42676</v>
          </cell>
          <cell r="D33" t="str">
            <v>เงินรายได้</v>
          </cell>
          <cell r="E33" t="str">
            <v>เงินรายได้</v>
          </cell>
          <cell r="F33" t="str">
            <v>ผู้สำเร็จการศึกษาด้านวิทยาศาสตร์และเทคโนโลยี</v>
          </cell>
          <cell r="G33" t="str">
            <v>ซื้อวัสดุเชื้อเพลิงและหล่อลื่น</v>
          </cell>
          <cell r="H33" t="str">
            <v>ค่าวัสดุ</v>
          </cell>
          <cell r="J33">
            <v>4780</v>
          </cell>
        </row>
        <row r="34">
          <cell r="A34">
            <v>32</v>
          </cell>
          <cell r="C34">
            <v>42685</v>
          </cell>
          <cell r="D34" t="str">
            <v>เงินรายได้</v>
          </cell>
          <cell r="E34" t="str">
            <v>เงินรายได้</v>
          </cell>
          <cell r="F34" t="str">
            <v>ผู้สำเร็จการศึกษาด้านวิทยาศาสตร์และเทคโนโลยี</v>
          </cell>
          <cell r="G34" t="str">
            <v>จ้างซ่อมยานพาหนะ กฉ 7639 นฐ</v>
          </cell>
          <cell r="H34" t="str">
            <v>ค่าใช้สอย</v>
          </cell>
          <cell r="I34" t="str">
            <v>บุญมีเซอร์วิส</v>
          </cell>
          <cell r="J34">
            <v>2500</v>
          </cell>
        </row>
        <row r="35">
          <cell r="A35">
            <v>33</v>
          </cell>
          <cell r="C35">
            <v>42686</v>
          </cell>
          <cell r="D35" t="str">
            <v>เงินรายได้</v>
          </cell>
          <cell r="E35" t="str">
            <v>เงินรายได้</v>
          </cell>
          <cell r="F35" t="str">
            <v>ผู้สำเร็จการศึกษาด้านวิทยาศาสตร์และเทคโนโลยี</v>
          </cell>
          <cell r="G35" t="str">
            <v>เบิกค่าไปรษณี พ.ย. 59</v>
          </cell>
          <cell r="H35" t="str">
            <v>ค่าสาธารณูปโภค</v>
          </cell>
          <cell r="I35" t="str">
            <v>ไปรษณี</v>
          </cell>
          <cell r="J35">
            <v>1549</v>
          </cell>
        </row>
        <row r="36">
          <cell r="A36">
            <v>34</v>
          </cell>
          <cell r="D36" t="str">
            <v>เงินรายได้</v>
          </cell>
          <cell r="E36" t="str">
            <v>เงินรายได้</v>
          </cell>
          <cell r="F36" t="str">
            <v>ผู้สำเร็จการศึกษาด้านวิทยาศาสตร์และเทคโนโลยี</v>
          </cell>
          <cell r="G36" t="str">
            <v>ซื้อวัสดุงานบ้านงานครัว</v>
          </cell>
          <cell r="H36" t="str">
            <v>ค่าวัสดุ</v>
          </cell>
          <cell r="J36">
            <v>4800</v>
          </cell>
        </row>
        <row r="37">
          <cell r="A37">
            <v>35</v>
          </cell>
          <cell r="C37">
            <v>42682</v>
          </cell>
          <cell r="D37" t="str">
            <v>เงินรายได้</v>
          </cell>
          <cell r="E37" t="str">
            <v>เงินรายได้</v>
          </cell>
          <cell r="F37" t="str">
            <v>ผู้สำเร็จการศึกษาด้านวิทยาศาสตร์และเทคโนโลยี</v>
          </cell>
          <cell r="G37" t="str">
            <v>ซื้อวัสดุไฟฟ้า</v>
          </cell>
          <cell r="H37" t="str">
            <v>ค่าวัสดุ</v>
          </cell>
          <cell r="I37" t="str">
            <v>จิตร์เกษมการไฟฟ้า</v>
          </cell>
          <cell r="J37">
            <v>320</v>
          </cell>
        </row>
        <row r="38">
          <cell r="A38">
            <v>36</v>
          </cell>
          <cell r="C38">
            <v>15</v>
          </cell>
          <cell r="D38" t="str">
            <v>เงินรายได้</v>
          </cell>
          <cell r="E38" t="str">
            <v>เงินรายได้</v>
          </cell>
          <cell r="F38" t="str">
            <v>ผู้สำเร็จการศึกษาด้านวิทยาศาสตร์และเทคโนโลยี</v>
          </cell>
          <cell r="G38" t="str">
            <v>จ้างเช่าเครื่องถ่ายเอกสาร (ก.ย. 59)</v>
          </cell>
          <cell r="H38" t="str">
            <v>ค่าใช้สอย</v>
          </cell>
          <cell r="I38" t="str">
            <v>บริษัท ฟูจิ ซีร๊อกซ์ (ประเทศไทย) จำกัด</v>
          </cell>
          <cell r="J38">
            <v>10177.6</v>
          </cell>
        </row>
        <row r="39">
          <cell r="A39">
            <v>37</v>
          </cell>
          <cell r="B39" t="str">
            <v>03983-1</v>
          </cell>
          <cell r="C39">
            <v>42676</v>
          </cell>
          <cell r="D39" t="str">
            <v>เงินรายได้</v>
          </cell>
          <cell r="E39" t="str">
            <v>เงินรายได้</v>
          </cell>
          <cell r="F39" t="str">
            <v>ผู้สำเร็จการศึกษาด้านวิทยาศาสตร์และเทคโนโลยี</v>
          </cell>
          <cell r="G39" t="str">
            <v>ค่าวัสดุการเกษตร</v>
          </cell>
          <cell r="H39" t="str">
            <v>ค่าวัสดุ</v>
          </cell>
          <cell r="J39">
            <v>4705.5</v>
          </cell>
        </row>
        <row r="40">
          <cell r="A40">
            <v>38</v>
          </cell>
          <cell r="B40">
            <v>4588</v>
          </cell>
          <cell r="C40">
            <v>42705</v>
          </cell>
          <cell r="D40" t="str">
            <v>เงินรายได้</v>
          </cell>
          <cell r="E40" t="str">
            <v>เงินรายได้</v>
          </cell>
          <cell r="F40" t="str">
            <v>ผู้สำเร็จการศึกษาด้านวิทยาศาสตร์และเทคโนโลยี</v>
          </cell>
          <cell r="G40" t="str">
            <v>จ้างเหมาบริการดูแลรักษาลิฟท์ ครั้งที่ 1</v>
          </cell>
          <cell r="H40" t="str">
            <v>ค่าใช้สอย</v>
          </cell>
          <cell r="I40" t="str">
            <v>บริษัท จาร์ดีน ชินด์เล่อร์(ไทย) จำกัด</v>
          </cell>
          <cell r="J40">
            <v>40407.5</v>
          </cell>
        </row>
        <row r="41">
          <cell r="A41">
            <v>39</v>
          </cell>
          <cell r="B41">
            <v>4261</v>
          </cell>
          <cell r="C41">
            <v>42683</v>
          </cell>
          <cell r="D41" t="str">
            <v>เงินรายได้</v>
          </cell>
          <cell r="E41" t="str">
            <v>เงินรายได้</v>
          </cell>
          <cell r="F41" t="str">
            <v>ผู้สำเร็จการศึกษาด้านวิทยาศาสตร์และเทคโนโลยี</v>
          </cell>
          <cell r="G41" t="str">
            <v>ซื้อวัสดุงานบ้านงานครัว</v>
          </cell>
          <cell r="H41" t="str">
            <v>ค่าวัสดุ</v>
          </cell>
          <cell r="I41">
            <v>0</v>
          </cell>
          <cell r="J41">
            <v>2605</v>
          </cell>
        </row>
        <row r="42">
          <cell r="A42">
            <v>40</v>
          </cell>
          <cell r="B42">
            <v>5586</v>
          </cell>
          <cell r="C42">
            <v>42704</v>
          </cell>
          <cell r="D42" t="str">
            <v>เงินรายได้</v>
          </cell>
          <cell r="E42" t="str">
            <v>เงินรายได้</v>
          </cell>
          <cell r="F42" t="str">
            <v>ผู้สำเร็จการศึกษาด้านวิทยาศาสตร์และเทคโนโลยี</v>
          </cell>
          <cell r="G42" t="str">
            <v>ค่าเช่ารถยนต์ ทะเบียน ฮย 8707 กทม (พ.ย. 59)</v>
          </cell>
          <cell r="H42" t="str">
            <v>ค่าใช้สอย</v>
          </cell>
          <cell r="I42" t="str">
            <v>บริษัท ศรีวัฒน์ ลิสซิ่ง จำกัด</v>
          </cell>
          <cell r="J42">
            <v>18179.3</v>
          </cell>
        </row>
        <row r="43">
          <cell r="A43">
            <v>41</v>
          </cell>
          <cell r="B43">
            <v>4596</v>
          </cell>
          <cell r="C43">
            <v>42705</v>
          </cell>
          <cell r="D43" t="str">
            <v>เงินรายได้</v>
          </cell>
          <cell r="E43" t="str">
            <v>เงินรายได้</v>
          </cell>
          <cell r="F43" t="str">
            <v>ผู้สำเร็จการศึกษาด้านวิทยาศาสตร์และเทคโนโลยี</v>
          </cell>
          <cell r="G43" t="str">
            <v>ซื้อวัสดุเชื้อเพลิงและหล่อลื่น</v>
          </cell>
          <cell r="H43" t="str">
            <v>ค่าวัสดุ</v>
          </cell>
          <cell r="I43" t="str">
            <v>ห.จ.ก.โชคเจริญ ดี บริการ</v>
          </cell>
          <cell r="J43">
            <v>400.81680000000006</v>
          </cell>
        </row>
        <row r="44">
          <cell r="A44">
            <v>42</v>
          </cell>
          <cell r="B44">
            <v>4426</v>
          </cell>
          <cell r="C44">
            <v>42696</v>
          </cell>
          <cell r="D44" t="str">
            <v>เงินรายได้</v>
          </cell>
          <cell r="E44" t="str">
            <v>เงินรายได้</v>
          </cell>
          <cell r="F44" t="str">
            <v>ผู้สำเร็จการศึกษาด้านวิทยาศาสตร์และเทคโนโลยี</v>
          </cell>
          <cell r="G44" t="str">
            <v>ค่าอาหารว่าง</v>
          </cell>
          <cell r="H44" t="str">
            <v>ค่าใช้สอย</v>
          </cell>
          <cell r="I44" t="str">
            <v>บริษัท บี แอนด์ เอ็น ฟู้ดไซน์ จำกัด</v>
          </cell>
          <cell r="J44">
            <v>374</v>
          </cell>
        </row>
        <row r="45">
          <cell r="A45">
            <v>43</v>
          </cell>
          <cell r="B45">
            <v>4568</v>
          </cell>
          <cell r="C45">
            <v>42704</v>
          </cell>
          <cell r="D45" t="str">
            <v>เงินรายได้</v>
          </cell>
          <cell r="E45" t="str">
            <v>เงินรายได้</v>
          </cell>
          <cell r="F45" t="str">
            <v>ผู้สำเร็จการศึกษาด้านวิทยาศาสตร์และเทคโนโลยี</v>
          </cell>
          <cell r="G45" t="str">
            <v>ค่าหนังสือพิมพ์</v>
          </cell>
          <cell r="H45" t="str">
            <v>ค่าวัสดุ</v>
          </cell>
          <cell r="I45" t="str">
            <v>ร้านอุดมสาส์น</v>
          </cell>
          <cell r="J45">
            <v>440</v>
          </cell>
        </row>
        <row r="46">
          <cell r="A46">
            <v>44</v>
          </cell>
          <cell r="B46">
            <v>4569</v>
          </cell>
          <cell r="C46">
            <v>26998</v>
          </cell>
          <cell r="D46" t="str">
            <v>เงินรายได้</v>
          </cell>
          <cell r="E46" t="str">
            <v>เงินรายได้</v>
          </cell>
          <cell r="F46" t="str">
            <v>ผู้สำเร็จการศึกษาด้านวิทยาศาสตร์และเทคโนโลยี</v>
          </cell>
          <cell r="G46" t="str">
            <v>ค่าวัสดุสำนักงาน</v>
          </cell>
          <cell r="H46" t="str">
            <v>ค่าวัสดุ</v>
          </cell>
          <cell r="I46" t="str">
            <v>ร้านธงชาติ</v>
          </cell>
          <cell r="J46">
            <v>4400</v>
          </cell>
        </row>
        <row r="47">
          <cell r="A47">
            <v>45</v>
          </cell>
          <cell r="B47">
            <v>4598</v>
          </cell>
          <cell r="C47">
            <v>42705</v>
          </cell>
          <cell r="D47" t="str">
            <v>เงินรายได้</v>
          </cell>
          <cell r="E47" t="str">
            <v>เงินรายได้</v>
          </cell>
          <cell r="F47" t="str">
            <v>ผู้สำเร็จการศึกษาด้านวิทยาศาสตร์และเทคโนโลยี</v>
          </cell>
          <cell r="G47" t="str">
            <v>ค่าวัสดุสำนักงาน</v>
          </cell>
          <cell r="H47" t="str">
            <v>ค่าวัสดุ</v>
          </cell>
          <cell r="I47" t="str">
            <v>ร้านสหกรณ์เกษตรศาสตร์ จำกัด</v>
          </cell>
          <cell r="J47">
            <v>2700</v>
          </cell>
        </row>
        <row r="48">
          <cell r="A48">
            <v>46</v>
          </cell>
          <cell r="B48">
            <v>4597</v>
          </cell>
          <cell r="C48">
            <v>42705</v>
          </cell>
          <cell r="D48" t="str">
            <v>เงินรายได้</v>
          </cell>
          <cell r="E48" t="str">
            <v>เงินรายได้</v>
          </cell>
          <cell r="F48" t="str">
            <v>ผู้สำเร็จการศึกษาด้านวิทยาศาสตร์และเทคโนโลยี</v>
          </cell>
          <cell r="G48" t="str">
            <v>ค่าวัสดุสำนักงาน</v>
          </cell>
          <cell r="H48" t="str">
            <v>ค่าวัสดุ</v>
          </cell>
          <cell r="I48" t="str">
            <v>ร้านจอย</v>
          </cell>
          <cell r="J48">
            <v>2000</v>
          </cell>
        </row>
        <row r="49">
          <cell r="A49">
            <v>47</v>
          </cell>
          <cell r="B49">
            <v>4655</v>
          </cell>
          <cell r="C49">
            <v>42711</v>
          </cell>
          <cell r="D49" t="str">
            <v>เงินรายได้</v>
          </cell>
          <cell r="E49" t="str">
            <v>เงินรายได้</v>
          </cell>
          <cell r="F49" t="str">
            <v>ผู้สำเร็จการศึกษาด้านวิทยาศาสตร์และเทคโนโลยี</v>
          </cell>
          <cell r="G49" t="str">
            <v>เบิกค่าไปรษณี พ.ย. 59</v>
          </cell>
          <cell r="H49" t="str">
            <v>ค่าสาธารณูปโภค</v>
          </cell>
          <cell r="I49" t="str">
            <v>ไปรษณี</v>
          </cell>
          <cell r="J49">
            <v>1202</v>
          </cell>
        </row>
        <row r="50">
          <cell r="A50">
            <v>48</v>
          </cell>
          <cell r="B50">
            <v>4654</v>
          </cell>
          <cell r="C50">
            <v>42711</v>
          </cell>
          <cell r="D50" t="str">
            <v>เงินรายได้</v>
          </cell>
          <cell r="E50" t="str">
            <v>เงินรายได้</v>
          </cell>
          <cell r="F50" t="str">
            <v>ผู้สำเร็จการศึกษาด้านวิทยาศาสตร์และเทคโนโลยี</v>
          </cell>
          <cell r="G50" t="str">
            <v>เบิกค่าไปรษณี พ.ย. 59 (คก.วารสาร)</v>
          </cell>
          <cell r="H50" t="str">
            <v>ค่าสาธารณูปโภค</v>
          </cell>
          <cell r="I50" t="str">
            <v>ไปรษณี</v>
          </cell>
          <cell r="J50">
            <v>1445</v>
          </cell>
        </row>
        <row r="51">
          <cell r="A51">
            <v>49</v>
          </cell>
          <cell r="B51">
            <v>4570</v>
          </cell>
          <cell r="C51">
            <v>26998</v>
          </cell>
          <cell r="D51" t="str">
            <v>เงินรายได้</v>
          </cell>
          <cell r="E51" t="str">
            <v>เงินรายได้</v>
          </cell>
          <cell r="F51" t="str">
            <v>ผู้สำเร็จการศึกษาด้านวิทยาศาสตร์และเทคโนโลยี</v>
          </cell>
          <cell r="G51" t="str">
            <v>ค่าวัสดุงานบ้านงานครัว(วินเด็กซ์-ปั๊ม 520)</v>
          </cell>
          <cell r="H51" t="str">
            <v>ค่าวัสดุ</v>
          </cell>
          <cell r="I51" t="str">
            <v>ร้านสหกรณ์เกษตรศาสตร์ จำกัด</v>
          </cell>
          <cell r="J51">
            <v>3796</v>
          </cell>
        </row>
        <row r="52">
          <cell r="A52">
            <v>50</v>
          </cell>
          <cell r="B52">
            <v>4503</v>
          </cell>
          <cell r="C52">
            <v>42699</v>
          </cell>
          <cell r="D52" t="str">
            <v>เงินรายได้</v>
          </cell>
          <cell r="E52" t="str">
            <v>เงินรายได้</v>
          </cell>
          <cell r="F52" t="str">
            <v>ผู้สำเร็จการศึกษาด้านวิทยาศาสตร์และเทคโนโลยี</v>
          </cell>
          <cell r="G52" t="str">
            <v>ค่าวัสดุสำนักงาน(รายงานประจำปี 2557)</v>
          </cell>
          <cell r="H52" t="str">
            <v>ค่าวัสดุ</v>
          </cell>
          <cell r="I52" t="str">
            <v>ยูแคร์ แอดเวอร์ไทด์ซิ่ง</v>
          </cell>
          <cell r="J52">
            <v>25000</v>
          </cell>
        </row>
        <row r="53">
          <cell r="A53">
            <v>51</v>
          </cell>
          <cell r="B53">
            <v>4502</v>
          </cell>
          <cell r="C53">
            <v>42699</v>
          </cell>
          <cell r="D53" t="str">
            <v>เงินรายได้</v>
          </cell>
          <cell r="E53" t="str">
            <v>เงินรายได้</v>
          </cell>
          <cell r="F53" t="str">
            <v>ผู้สำเร็จการศึกษาด้านวิทยาศาสตร์และเทคโนโลยี</v>
          </cell>
          <cell r="G53" t="str">
            <v>ค่าโทรศัพท์ 034-352435   ต.ค. 59</v>
          </cell>
          <cell r="H53" t="str">
            <v>ค่าสาธารณูปโภค</v>
          </cell>
          <cell r="I53" t="str">
            <v xml:space="preserve">บริษัท ทีโอที จำกัด (มหาชน) </v>
          </cell>
          <cell r="J53">
            <v>107</v>
          </cell>
        </row>
        <row r="54">
          <cell r="A54">
            <v>52</v>
          </cell>
          <cell r="B54">
            <v>4502</v>
          </cell>
          <cell r="C54">
            <v>42699</v>
          </cell>
          <cell r="D54" t="str">
            <v>เงินรายได้</v>
          </cell>
          <cell r="E54" t="str">
            <v>เงินรายได้</v>
          </cell>
          <cell r="F54" t="str">
            <v>ผู้สำเร็จการศึกษาด้านวิทยาศาสตร์และเทคโนโลยี</v>
          </cell>
          <cell r="G54" t="str">
            <v>ค่าโทรศัพท์ 02-5790193,02-5798498  ต.ค. 59</v>
          </cell>
          <cell r="H54" t="str">
            <v>ค่าสาธารณูปโภค</v>
          </cell>
          <cell r="I54" t="str">
            <v xml:space="preserve">บริษัท ทีโอที จำกัด (มหาชน) </v>
          </cell>
          <cell r="J54">
            <v>203.3</v>
          </cell>
        </row>
        <row r="55">
          <cell r="A55">
            <v>53</v>
          </cell>
          <cell r="B55">
            <v>4500</v>
          </cell>
          <cell r="C55">
            <v>42699</v>
          </cell>
          <cell r="D55" t="str">
            <v>เงินรายได้</v>
          </cell>
          <cell r="E55" t="str">
            <v>เงินรายได้</v>
          </cell>
          <cell r="F55" t="str">
            <v>ผู้สำเร็จการศึกษาด้านวิทยาศาสตร์และเทคโนโลยี</v>
          </cell>
          <cell r="G55" t="str">
            <v>ค่าโทรศัพท์ 034-281082   ต.ค. 59</v>
          </cell>
          <cell r="H55" t="str">
            <v>ค่าสาธารณูปโภค</v>
          </cell>
          <cell r="I55" t="str">
            <v xml:space="preserve">บริษัท ทีโอที จำกัด (มหาชน) </v>
          </cell>
          <cell r="J55">
            <v>112.35</v>
          </cell>
        </row>
        <row r="56">
          <cell r="A56">
            <v>54</v>
          </cell>
          <cell r="B56">
            <v>4499</v>
          </cell>
          <cell r="C56">
            <v>42699</v>
          </cell>
          <cell r="D56" t="str">
            <v>เงินรายได้</v>
          </cell>
          <cell r="E56" t="str">
            <v>เงินรายได้</v>
          </cell>
          <cell r="F56" t="str">
            <v>ผู้สำเร็จการศึกษาด้านวิทยาศาสตร์และเทคโนโลยี</v>
          </cell>
          <cell r="G56" t="str">
            <v>ค่าโทรศัพท์ 034-281083   ต.ค. 59</v>
          </cell>
          <cell r="H56" t="str">
            <v>ค่าสาธารณูปโภค</v>
          </cell>
          <cell r="I56" t="str">
            <v xml:space="preserve">บริษัท ทีโอที จำกัด (มหาชน) </v>
          </cell>
          <cell r="J56">
            <v>107</v>
          </cell>
        </row>
        <row r="57">
          <cell r="A57">
            <v>55</v>
          </cell>
          <cell r="B57">
            <v>4498</v>
          </cell>
          <cell r="C57">
            <v>42699</v>
          </cell>
          <cell r="D57" t="str">
            <v>เงินรายได้</v>
          </cell>
          <cell r="E57" t="str">
            <v>เงินรายได้</v>
          </cell>
          <cell r="F57" t="str">
            <v>ผู้สำเร็จการศึกษาด้านวิทยาศาสตร์และเทคโนโลยี</v>
          </cell>
          <cell r="G57" t="str">
            <v>ค่าโทรศัพท์ 02-5790193,02-5798498  ก.ย. 59</v>
          </cell>
          <cell r="H57" t="str">
            <v>ค่าสาธารณูปโภค</v>
          </cell>
          <cell r="I57" t="str">
            <v xml:space="preserve">บริษัท ทีโอที จำกัด (มหาชน) </v>
          </cell>
          <cell r="J57">
            <v>203.3</v>
          </cell>
        </row>
        <row r="58">
          <cell r="A58">
            <v>56</v>
          </cell>
          <cell r="B58">
            <v>4502</v>
          </cell>
          <cell r="C58">
            <v>42699</v>
          </cell>
          <cell r="D58" t="str">
            <v>เงินรายได้</v>
          </cell>
          <cell r="E58" t="str">
            <v>เงินรายได้</v>
          </cell>
          <cell r="F58" t="str">
            <v>ผู้สำเร็จการศึกษาด้านวิทยาศาสตร์และเทคโนโลยี</v>
          </cell>
          <cell r="G58" t="str">
            <v>ค่าโทรศัพท์ 034-351406 ก.ย. 59</v>
          </cell>
          <cell r="H58" t="str">
            <v>ค่าสาธารณูปโภค</v>
          </cell>
          <cell r="I58" t="str">
            <v xml:space="preserve">บริษัท ทีโอที จำกัด (มหาชน) </v>
          </cell>
          <cell r="J58">
            <v>479.79</v>
          </cell>
        </row>
        <row r="59">
          <cell r="A59">
            <v>57</v>
          </cell>
          <cell r="B59">
            <v>4747</v>
          </cell>
          <cell r="C59">
            <v>42719</v>
          </cell>
          <cell r="D59" t="str">
            <v>เงินรายได้</v>
          </cell>
          <cell r="E59" t="str">
            <v>เงินรายได้</v>
          </cell>
          <cell r="F59" t="str">
            <v>ผู้สำเร็จการศึกษาด้านวิทยาศาสตร์และเทคโนโลยี</v>
          </cell>
          <cell r="G59" t="str">
            <v>ค่าโทรศัพท์ 034-352435 พ.ย. 59</v>
          </cell>
          <cell r="H59" t="str">
            <v>ค่าสาธารณูปโภค</v>
          </cell>
          <cell r="I59" t="str">
            <v xml:space="preserve">บริษัท ทีโอที จำกัด (มหาชน) </v>
          </cell>
          <cell r="J59">
            <v>306.02</v>
          </cell>
        </row>
        <row r="60">
          <cell r="A60">
            <v>58</v>
          </cell>
          <cell r="B60">
            <v>4746</v>
          </cell>
          <cell r="C60">
            <v>42719</v>
          </cell>
          <cell r="D60" t="str">
            <v>เงินรายได้</v>
          </cell>
          <cell r="E60" t="str">
            <v>เงินรายได้</v>
          </cell>
          <cell r="F60" t="str">
            <v>ผู้สำเร็จการศึกษาด้านวิทยาศาสตร์และเทคโนโลยี</v>
          </cell>
          <cell r="G60" t="str">
            <v>ค่าโทรศัพท์ 034-281083   พ.ย. 59</v>
          </cell>
          <cell r="H60" t="str">
            <v>ค่าสาธารณูปโภค</v>
          </cell>
          <cell r="I60" t="str">
            <v xml:space="preserve">บริษัท ทีโอที จำกัด (มหาชน) </v>
          </cell>
          <cell r="J60">
            <v>107</v>
          </cell>
        </row>
        <row r="61">
          <cell r="A61">
            <v>59</v>
          </cell>
          <cell r="B61">
            <v>4759</v>
          </cell>
          <cell r="C61">
            <v>42720</v>
          </cell>
          <cell r="D61" t="str">
            <v>เงินรายได้</v>
          </cell>
          <cell r="E61" t="str">
            <v>เงินรายได้</v>
          </cell>
          <cell r="F61" t="str">
            <v>ผู้สำเร็จการศึกษาด้านวิทยาศาสตร์และเทคโนโลยี</v>
          </cell>
          <cell r="G61" t="str">
            <v>ค่าโทรศัพท์ 034-351406  ต.ค. 59</v>
          </cell>
          <cell r="H61" t="str">
            <v>ค่าสาธารณูปโภค</v>
          </cell>
          <cell r="I61" t="str">
            <v xml:space="preserve">บริษัท ทีโอที จำกัด (มหาชน) </v>
          </cell>
          <cell r="J61">
            <v>342.56</v>
          </cell>
        </row>
        <row r="62">
          <cell r="A62">
            <v>60</v>
          </cell>
          <cell r="B62">
            <v>4745</v>
          </cell>
          <cell r="C62">
            <v>42719</v>
          </cell>
          <cell r="D62" t="str">
            <v>เงินรายได้</v>
          </cell>
          <cell r="E62" t="str">
            <v>เงินรายได้</v>
          </cell>
          <cell r="F62" t="str">
            <v>ผู้สำเร็จการศึกษาด้านวิทยาศาสตร์และเทคโนโลยี</v>
          </cell>
          <cell r="G62" t="str">
            <v>ค่าโทรศัพท์ 034-281082   พ.ย. 59</v>
          </cell>
          <cell r="H62" t="str">
            <v>ค่าสาธารณูปโภค</v>
          </cell>
          <cell r="I62" t="str">
            <v xml:space="preserve">บริษัท ทีโอที จำกัด (มหาชน) </v>
          </cell>
          <cell r="J62">
            <v>116.63</v>
          </cell>
        </row>
        <row r="63">
          <cell r="A63">
            <v>61</v>
          </cell>
          <cell r="B63">
            <v>4673</v>
          </cell>
          <cell r="C63">
            <v>42712</v>
          </cell>
          <cell r="D63" t="str">
            <v>เงินรายได้</v>
          </cell>
          <cell r="E63" t="str">
            <v>เงินรายได้</v>
          </cell>
          <cell r="F63" t="str">
            <v>ผู้สำเร็จการศึกษาด้านวิทยาศาสตร์และเทคโนโลยี</v>
          </cell>
          <cell r="G63" t="str">
            <v>ค่าต่อประกันภัย กฉ 7639 นฐ</v>
          </cell>
          <cell r="H63" t="str">
            <v>ค่าใช้สอย</v>
          </cell>
          <cell r="I63" t="str">
            <v>บริษัท วิริยะประกันภัย จำกัด (มหาชน)</v>
          </cell>
          <cell r="J63">
            <v>13151.85</v>
          </cell>
        </row>
        <row r="64">
          <cell r="A64">
            <v>62</v>
          </cell>
          <cell r="B64">
            <v>4671</v>
          </cell>
          <cell r="C64">
            <v>42712</v>
          </cell>
          <cell r="D64" t="str">
            <v>เงินรายได้</v>
          </cell>
          <cell r="E64" t="str">
            <v>เงินรายได้</v>
          </cell>
          <cell r="F64" t="str">
            <v>ผู้สำเร็จการศึกษาด้านวิทยาศาสตร์และเทคโนโลยี</v>
          </cell>
          <cell r="G64" t="str">
            <v>ค่าต่อประกันภัย  85-2887 นฐ</v>
          </cell>
          <cell r="H64" t="str">
            <v>ค่าใช้สอย</v>
          </cell>
          <cell r="I64" t="str">
            <v>บริษัท วิริยะประกันภัย จำกัด (มหาชน)</v>
          </cell>
          <cell r="J64">
            <v>5163.09</v>
          </cell>
        </row>
        <row r="65">
          <cell r="A65">
            <v>63</v>
          </cell>
          <cell r="B65">
            <v>4670</v>
          </cell>
          <cell r="C65">
            <v>42712</v>
          </cell>
          <cell r="D65" t="str">
            <v>เงินรายได้</v>
          </cell>
          <cell r="E65" t="str">
            <v>เงินรายได้</v>
          </cell>
          <cell r="F65" t="str">
            <v>ผู้สำเร็จการศึกษาด้านวิทยาศาสตร์และเทคโนโลยี</v>
          </cell>
          <cell r="G65" t="str">
            <v>ค่าต่อประกันภัย   อย 1074 กทม.</v>
          </cell>
          <cell r="H65" t="str">
            <v>ค่าใช้สอย</v>
          </cell>
          <cell r="I65" t="str">
            <v>บริษัท วิริยะประกันภัย จำกัด (มหาชน)</v>
          </cell>
          <cell r="J65">
            <v>5219.66</v>
          </cell>
        </row>
        <row r="66">
          <cell r="A66">
            <v>64</v>
          </cell>
          <cell r="B66">
            <v>4674</v>
          </cell>
          <cell r="C66">
            <v>42712</v>
          </cell>
          <cell r="D66" t="str">
            <v>เงินรายได้</v>
          </cell>
          <cell r="E66" t="str">
            <v>เงินรายได้</v>
          </cell>
          <cell r="F66" t="str">
            <v>ผู้สำเร็จการศึกษาด้านวิทยาศาสตร์และเทคโนโลยี</v>
          </cell>
          <cell r="G66" t="str">
            <v>ค่าต่อประกันภัย  1 ฝ-1278 กทม.</v>
          </cell>
          <cell r="H66" t="str">
            <v>ค่าใช้สอย</v>
          </cell>
          <cell r="I66" t="str">
            <v>บริษัท วิริยะประกันภัย จำกัด (มหาชน)</v>
          </cell>
          <cell r="J66">
            <v>12306.99</v>
          </cell>
        </row>
        <row r="67">
          <cell r="A67">
            <v>65</v>
          </cell>
          <cell r="B67">
            <v>4676</v>
          </cell>
          <cell r="C67">
            <v>42712</v>
          </cell>
          <cell r="D67" t="str">
            <v>เงินรายได้</v>
          </cell>
          <cell r="E67" t="str">
            <v>เงินรายได้</v>
          </cell>
          <cell r="F67" t="str">
            <v>ผู้สำเร็จการศึกษาด้านวิทยาศาสตร์และเทคโนโลยี</v>
          </cell>
          <cell r="G67" t="str">
            <v>ค่าต่อประกันภัย  40-0735 นฐ</v>
          </cell>
          <cell r="H67" t="str">
            <v>ค่าใช้สอย</v>
          </cell>
          <cell r="I67" t="str">
            <v>บริษัท วิริยะประกันภัย จำกัด (มหาชน)</v>
          </cell>
          <cell r="J67">
            <v>13085.8</v>
          </cell>
        </row>
        <row r="68">
          <cell r="A68">
            <v>66</v>
          </cell>
          <cell r="B68">
            <v>4675</v>
          </cell>
          <cell r="C68">
            <v>42712</v>
          </cell>
          <cell r="D68" t="str">
            <v>เงินรายได้</v>
          </cell>
          <cell r="E68" t="str">
            <v>เงินรายได้</v>
          </cell>
          <cell r="F68" t="str">
            <v>ผู้สำเร็จการศึกษาด้านวิทยาศาสตร์และเทคโนโลยี</v>
          </cell>
          <cell r="G68" t="str">
            <v>ค่าต่อประกันภัย  นค 2307 นฐ</v>
          </cell>
          <cell r="H68" t="str">
            <v>ค่าใช้สอย</v>
          </cell>
          <cell r="I68" t="str">
            <v>บริษัท วิริยะประกันภัย จำกัด (มหาชน)</v>
          </cell>
          <cell r="J68">
            <v>14316.51</v>
          </cell>
        </row>
        <row r="69">
          <cell r="A69">
            <v>67</v>
          </cell>
          <cell r="B69">
            <v>4672</v>
          </cell>
          <cell r="C69">
            <v>42712</v>
          </cell>
          <cell r="D69" t="str">
            <v>เงินรายได้</v>
          </cell>
          <cell r="E69" t="str">
            <v>เงินรายได้</v>
          </cell>
          <cell r="F69" t="str">
            <v>ผู้สำเร็จการศึกษาด้านวิทยาศาสตร์และเทคโนโลยี</v>
          </cell>
          <cell r="G69" t="str">
            <v>ค่าต่อประกันภัย  ข-7681 นฐ</v>
          </cell>
          <cell r="H69" t="str">
            <v>ค่าใช้สอย</v>
          </cell>
          <cell r="I69" t="str">
            <v>บริษัท วิริยะประกันภัย จำกัด (มหาชน)</v>
          </cell>
          <cell r="J69">
            <v>1826.49</v>
          </cell>
        </row>
        <row r="70">
          <cell r="A70">
            <v>68</v>
          </cell>
          <cell r="B70">
            <v>4669</v>
          </cell>
          <cell r="C70">
            <v>42712</v>
          </cell>
          <cell r="D70" t="str">
            <v>เงินรายได้</v>
          </cell>
          <cell r="E70" t="str">
            <v>เงินรายได้</v>
          </cell>
          <cell r="F70" t="str">
            <v>ผู้สำเร็จการศึกษาด้านวิทยาศาสตร์และเทคโนโลยี</v>
          </cell>
          <cell r="G70" t="str">
            <v>ค่าต่อประกันภัย   กฉ 3701 นฐ</v>
          </cell>
          <cell r="H70" t="str">
            <v>ค่าใช้สอย</v>
          </cell>
          <cell r="I70" t="str">
            <v>บริษัท วิริยะประกันภัย จำกัด (มหาชน)</v>
          </cell>
          <cell r="J70">
            <v>11132.57</v>
          </cell>
        </row>
        <row r="71">
          <cell r="A71">
            <v>69</v>
          </cell>
          <cell r="B71">
            <v>4600</v>
          </cell>
          <cell r="C71">
            <v>42705</v>
          </cell>
          <cell r="D71" t="str">
            <v>เงินรายได้</v>
          </cell>
          <cell r="E71" t="str">
            <v>เงินรายได้</v>
          </cell>
          <cell r="F71" t="str">
            <v>ผู้สำเร็จการศึกษาด้านวิทยาศาสตร์และเทคโนโลยี</v>
          </cell>
          <cell r="G71" t="str">
            <v>ซื้อวัสดุสำนักงาน</v>
          </cell>
          <cell r="H71" t="str">
            <v>ค่าวัสดุ</v>
          </cell>
          <cell r="I71" t="str">
            <v>ร้านจอย</v>
          </cell>
          <cell r="J71">
            <v>1953</v>
          </cell>
        </row>
        <row r="72">
          <cell r="A72">
            <v>70</v>
          </cell>
          <cell r="B72">
            <v>4371</v>
          </cell>
          <cell r="C72">
            <v>42691</v>
          </cell>
          <cell r="D72" t="str">
            <v>เงินรายได้</v>
          </cell>
          <cell r="E72" t="str">
            <v>เงินรายได้</v>
          </cell>
          <cell r="F72" t="str">
            <v>ผู้สำเร็จการศึกษาด้านวิทยาศาสตร์และเทคโนโลยี</v>
          </cell>
          <cell r="G72" t="str">
            <v>จ้างเหมาพนักงานรักษาความปลอดภัย  (ต.ค.59)</v>
          </cell>
          <cell r="H72" t="str">
            <v>ค่าใช้สอย</v>
          </cell>
          <cell r="I72" t="str">
            <v>บริษัท รักษาความปลอดภัย ที.เอส. จำกัด</v>
          </cell>
          <cell r="J72">
            <v>20859.66</v>
          </cell>
        </row>
        <row r="73">
          <cell r="A73">
            <v>71</v>
          </cell>
          <cell r="B73">
            <v>4875</v>
          </cell>
          <cell r="C73">
            <v>42731</v>
          </cell>
          <cell r="D73" t="str">
            <v>เงินรายได้</v>
          </cell>
          <cell r="E73" t="str">
            <v>เงินรายได้</v>
          </cell>
          <cell r="F73" t="str">
            <v>ผู้สำเร็จการศึกษาด้านวิทยาศาสตร์และเทคโนโลยี</v>
          </cell>
          <cell r="G73" t="str">
            <v>เบิกค่าไปรษณี พ.ย.- ธ.ค. 59</v>
          </cell>
          <cell r="H73" t="str">
            <v>ค่าสาธารณูปโภค</v>
          </cell>
          <cell r="I73" t="str">
            <v>ไปรษณี</v>
          </cell>
          <cell r="J73">
            <v>1094</v>
          </cell>
        </row>
        <row r="74">
          <cell r="A74">
            <v>72</v>
          </cell>
          <cell r="B74">
            <v>4856</v>
          </cell>
          <cell r="C74">
            <v>42730</v>
          </cell>
          <cell r="D74" t="str">
            <v>เงินรายได้</v>
          </cell>
          <cell r="E74" t="str">
            <v>เงินรายได้</v>
          </cell>
          <cell r="F74" t="str">
            <v>ผู้สำเร็จการศึกษาด้านวิทยาศาสตร์และเทคโนโลยี</v>
          </cell>
          <cell r="G74" t="str">
            <v>จ้างเช่าเครื่องถ่ายเอกสาร (ต.ค. 58)</v>
          </cell>
          <cell r="H74" t="str">
            <v>ค่าใช้สอย</v>
          </cell>
          <cell r="I74" t="str">
            <v>บริษัท ฟูจิ ซีร๊อกซ์ (ประเทศไทย) จำกัด</v>
          </cell>
          <cell r="J74">
            <v>9777.2000000000007</v>
          </cell>
        </row>
        <row r="75">
          <cell r="A75">
            <v>73</v>
          </cell>
          <cell r="B75">
            <v>4371</v>
          </cell>
          <cell r="C75">
            <v>42691</v>
          </cell>
          <cell r="D75" t="str">
            <v>เงินรายได้</v>
          </cell>
          <cell r="E75" t="str">
            <v>เงินรายได้</v>
          </cell>
          <cell r="F75" t="str">
            <v>ผู้สำเร็จการศึกษาด้านวิทยาศาสตร์และเทคโนโลยี</v>
          </cell>
          <cell r="G75" t="str">
            <v>จ้างเหมาพนักงานรักษาความปลอดภัย  (พ.ย.59)</v>
          </cell>
          <cell r="H75" t="str">
            <v>ค่าใช้สอย</v>
          </cell>
          <cell r="I75" t="str">
            <v>บริษัท รักษาความปลอดภัย ที.เอส. จำกัด</v>
          </cell>
          <cell r="J75">
            <v>23950</v>
          </cell>
        </row>
        <row r="76">
          <cell r="A76">
            <v>74</v>
          </cell>
          <cell r="C76">
            <v>42734</v>
          </cell>
          <cell r="D76" t="str">
            <v>เงินรายได้</v>
          </cell>
          <cell r="E76" t="str">
            <v>เงินรายได้</v>
          </cell>
          <cell r="F76" t="str">
            <v>ผู้สำเร็จการศึกษาด้านวิทยาศาสตร์และเทคโนโลยี</v>
          </cell>
          <cell r="G76" t="str">
            <v>ค่าโทรศัพท์ 034-351406   พ.ย. 59</v>
          </cell>
          <cell r="H76" t="str">
            <v>ค่าสาธารณูปโภค</v>
          </cell>
          <cell r="I76" t="str">
            <v xml:space="preserve">บริษัท ทีโอที จำกัด (มหาชน) </v>
          </cell>
          <cell r="J76">
            <v>312.07</v>
          </cell>
        </row>
        <row r="77">
          <cell r="A77">
            <v>75</v>
          </cell>
          <cell r="B77">
            <v>4913</v>
          </cell>
          <cell r="C77">
            <v>42733</v>
          </cell>
          <cell r="D77" t="str">
            <v>เงินรายได้</v>
          </cell>
          <cell r="E77" t="str">
            <v>เงินรายได้</v>
          </cell>
          <cell r="F77" t="str">
            <v>ผู้สำเร็จการศึกษาด้านวิทยาศาสตร์และเทคโนโลยี</v>
          </cell>
          <cell r="G77" t="str">
            <v>ค่าธรรมเนียมธนาคาร   ต.ค. - พ.ย. 59 (769-200210-1)</v>
          </cell>
          <cell r="H77" t="str">
            <v>ค่าใช้สอย</v>
          </cell>
          <cell r="I77" t="str">
            <v>ธนาคารไทยพาณิชย์</v>
          </cell>
          <cell r="J77">
            <v>990</v>
          </cell>
        </row>
        <row r="78">
          <cell r="A78">
            <v>76</v>
          </cell>
          <cell r="B78">
            <v>4912</v>
          </cell>
          <cell r="C78">
            <v>42733</v>
          </cell>
          <cell r="D78" t="str">
            <v>เงินรายได้</v>
          </cell>
          <cell r="E78" t="str">
            <v>เงินรายได้</v>
          </cell>
          <cell r="F78" t="str">
            <v>ผู้สำเร็จการศึกษาด้านวิทยาศาสตร์และเทคโนโลยี</v>
          </cell>
          <cell r="G78" t="str">
            <v>ค่าธรรมเนียมธนาคาร   ต.ค. - พ.ย. 59 (769-247868-7)</v>
          </cell>
          <cell r="H78" t="str">
            <v>ค่าใช้สอย</v>
          </cell>
          <cell r="I78" t="str">
            <v>ธนาคารไทยพาณิชย์</v>
          </cell>
          <cell r="J78">
            <v>240</v>
          </cell>
        </row>
        <row r="79">
          <cell r="A79">
            <v>77</v>
          </cell>
          <cell r="B79">
            <v>39</v>
          </cell>
          <cell r="C79">
            <v>42740</v>
          </cell>
          <cell r="D79" t="str">
            <v>เงินรายได้</v>
          </cell>
          <cell r="E79" t="str">
            <v>เงินรายได้</v>
          </cell>
          <cell r="F79" t="str">
            <v>ผู้สำเร็จการศึกษาด้านวิทยาศาสตร์และเทคโนโลยี</v>
          </cell>
          <cell r="G79" t="str">
            <v>ค่าเช่ารถยนต์ ทะเบียน ฮย 8707 กทม. ธ.ค. 59</v>
          </cell>
          <cell r="H79" t="str">
            <v>ค่าใช้สอย</v>
          </cell>
          <cell r="I79" t="str">
            <v>บริษัท ศรีวัฒน์ ลิสซิ่ง จำกัด</v>
          </cell>
          <cell r="J79">
            <v>18179.3</v>
          </cell>
        </row>
        <row r="80">
          <cell r="A80">
            <v>78</v>
          </cell>
          <cell r="C80">
            <v>42732</v>
          </cell>
          <cell r="D80" t="str">
            <v>เงินรายได้</v>
          </cell>
          <cell r="E80" t="str">
            <v>เงินรายได้</v>
          </cell>
          <cell r="F80" t="str">
            <v>ผู้สำเร็จการศึกษาด้านวิทยาศาสตร์และเทคโนโลยี</v>
          </cell>
          <cell r="G80" t="str">
            <v>ซ่อมแซมยานพาหนะ นค 2307 นฐ</v>
          </cell>
          <cell r="H80" t="str">
            <v>ค่าใช้สอย</v>
          </cell>
          <cell r="I80" t="str">
            <v>บริษัท โตโยต้า ดีลักซ์ จำกัด</v>
          </cell>
          <cell r="J80">
            <v>7171.14</v>
          </cell>
        </row>
        <row r="81">
          <cell r="A81">
            <v>79</v>
          </cell>
          <cell r="C81">
            <v>42745</v>
          </cell>
          <cell r="D81" t="str">
            <v>เงินรายได้</v>
          </cell>
          <cell r="E81" t="str">
            <v>เงินรายได้</v>
          </cell>
          <cell r="F81" t="str">
            <v>ผู้สำเร็จการศึกษาด้านวิทยาศาสตร์และเทคโนโลยี</v>
          </cell>
          <cell r="G81" t="str">
            <v>ค่าโทรศัพท์ 034-351517  พ.ย. 59</v>
          </cell>
          <cell r="H81" t="str">
            <v>ค่าสาธารณูปโภค</v>
          </cell>
          <cell r="I81" t="str">
            <v xml:space="preserve">บริษัท ทีโอที จำกัด (มหาชน) </v>
          </cell>
          <cell r="J81">
            <v>107</v>
          </cell>
        </row>
        <row r="82">
          <cell r="A82">
            <v>80</v>
          </cell>
          <cell r="C82">
            <v>42746</v>
          </cell>
          <cell r="D82" t="str">
            <v>เงินรายได้</v>
          </cell>
          <cell r="E82" t="str">
            <v>เงินรายได้</v>
          </cell>
          <cell r="F82" t="str">
            <v>ผู้สำเร็จการศึกษาด้านวิทยาศาสตร์และเทคโนโลยี</v>
          </cell>
          <cell r="G82" t="str">
            <v>ค่าโทรศัพท์ 034-281082  ธ.ค. 59</v>
          </cell>
          <cell r="H82" t="str">
            <v>ค่าสาธารณูปโภค</v>
          </cell>
          <cell r="I82" t="str">
            <v xml:space="preserve">บริษัท ทีโอที จำกัด (มหาชน) </v>
          </cell>
          <cell r="J82">
            <v>107</v>
          </cell>
        </row>
        <row r="83">
          <cell r="A83">
            <v>81</v>
          </cell>
          <cell r="C83">
            <v>43080</v>
          </cell>
          <cell r="D83" t="str">
            <v>เงินรายได้</v>
          </cell>
          <cell r="E83" t="str">
            <v>เงินรายได้</v>
          </cell>
          <cell r="F83" t="str">
            <v>ผู้สำเร็จการศึกษาด้านวิทยาศาสตร์และเทคโนโลยี</v>
          </cell>
          <cell r="G83" t="str">
            <v>ค่าโทรศัพท์ 034-281083   ธ.ค. 60</v>
          </cell>
          <cell r="H83" t="str">
            <v>ค่าสาธารณูปโภค</v>
          </cell>
          <cell r="I83" t="str">
            <v xml:space="preserve">บริษัท ทีโอที จำกัด (มหาชน) </v>
          </cell>
          <cell r="J83">
            <v>107</v>
          </cell>
        </row>
        <row r="84">
          <cell r="A84">
            <v>82</v>
          </cell>
          <cell r="C84">
            <v>43080</v>
          </cell>
          <cell r="D84" t="str">
            <v>เงินรายได้</v>
          </cell>
          <cell r="E84" t="str">
            <v>เงินรายได้</v>
          </cell>
          <cell r="F84" t="str">
            <v>ผู้สำเร็จการศึกษาด้านวิทยาศาสตร์และเทคโนโลยี</v>
          </cell>
          <cell r="G84" t="str">
            <v>ค่าโทรศัพท์ 034-352435   ธ.ค. 60</v>
          </cell>
          <cell r="H84" t="str">
            <v>ค่าสาธารณูปโภค</v>
          </cell>
          <cell r="I84" t="str">
            <v xml:space="preserve">บริษัท ทีโอที จำกัด (มหาชน) </v>
          </cell>
          <cell r="J84">
            <v>338.12</v>
          </cell>
        </row>
        <row r="85">
          <cell r="A85">
            <v>83</v>
          </cell>
          <cell r="B85">
            <v>4856</v>
          </cell>
          <cell r="C85">
            <v>42480</v>
          </cell>
          <cell r="D85" t="str">
            <v>เงินรายได้</v>
          </cell>
          <cell r="E85" t="str">
            <v>เงินรายได้</v>
          </cell>
          <cell r="F85" t="str">
            <v>ผู้สำเร็จการศึกษาด้านวิทยาศาสตร์และเทคโนโลยี</v>
          </cell>
          <cell r="G85" t="str">
            <v>จ้างเช่าเครื่องถ่ายเอกสาร (ต.ค.58)</v>
          </cell>
          <cell r="H85" t="str">
            <v>ค่าใช้สอย</v>
          </cell>
          <cell r="I85" t="str">
            <v>บริษัท ฟูจิ ซีร๊อกซ์ (ประเทศไทย) จำกัด</v>
          </cell>
          <cell r="J85">
            <v>9712.4</v>
          </cell>
        </row>
        <row r="86">
          <cell r="A86">
            <v>84</v>
          </cell>
          <cell r="B86">
            <v>41</v>
          </cell>
          <cell r="C86">
            <v>42740</v>
          </cell>
          <cell r="D86" t="str">
            <v>เงินรายได้</v>
          </cell>
          <cell r="E86" t="str">
            <v>เงินรายได้</v>
          </cell>
          <cell r="F86" t="str">
            <v>ผู้สำเร็จการศึกษาด้านวิทยาศาสตร์และเทคโนโลยี</v>
          </cell>
          <cell r="G86" t="str">
            <v>จ้างเหมาพนักงานรักษาความปลอดภัย  (ธ.ค.59)</v>
          </cell>
          <cell r="H86" t="str">
            <v>ค่าใช้สอย</v>
          </cell>
          <cell r="I86" t="str">
            <v>บริษัท รักษาความปลอดภัย ที.เอส. จำกัด</v>
          </cell>
          <cell r="J86">
            <v>23950</v>
          </cell>
        </row>
        <row r="87">
          <cell r="A87">
            <v>85</v>
          </cell>
          <cell r="C87">
            <v>16</v>
          </cell>
          <cell r="D87" t="str">
            <v>เงินรายได้</v>
          </cell>
          <cell r="E87" t="str">
            <v>เงินรายได้</v>
          </cell>
          <cell r="F87" t="str">
            <v>ผู้สำเร็จการศึกษาด้านวิทยาศาสตร์และเทคโนโลยี</v>
          </cell>
          <cell r="G87" t="str">
            <v>ซื้อวัสดุวิทยาศาสตร์</v>
          </cell>
          <cell r="H87" t="str">
            <v>ค่าวัสดุ</v>
          </cell>
          <cell r="I87" t="str">
            <v>บริษัท ไบโอแอคทีฟ จำกัด</v>
          </cell>
          <cell r="J87">
            <v>24824</v>
          </cell>
        </row>
        <row r="88">
          <cell r="A88">
            <v>86</v>
          </cell>
          <cell r="B88">
            <v>159</v>
          </cell>
          <cell r="C88">
            <v>42748</v>
          </cell>
          <cell r="D88" t="str">
            <v>เงินรายได้</v>
          </cell>
          <cell r="E88" t="str">
            <v>เงินรายได้</v>
          </cell>
          <cell r="F88" t="str">
            <v>ผู้สำเร็จการศึกษาด้านวิทยาศาสตร์และเทคโนโลยี</v>
          </cell>
          <cell r="G88" t="str">
            <v xml:space="preserve">ซื้อวัสดุเชื้อเพลิงและหล่อลื่น  </v>
          </cell>
          <cell r="H88" t="str">
            <v>ค่าวัสดุ</v>
          </cell>
          <cell r="I88" t="str">
            <v>ห.จ.ก.โชคเจริญ ดี บริการ</v>
          </cell>
          <cell r="J88">
            <v>690</v>
          </cell>
        </row>
        <row r="89">
          <cell r="A89">
            <v>87</v>
          </cell>
          <cell r="B89">
            <v>200</v>
          </cell>
          <cell r="C89">
            <v>42753</v>
          </cell>
          <cell r="D89" t="str">
            <v>เงินรายได้</v>
          </cell>
          <cell r="E89" t="str">
            <v>เงินรายได้</v>
          </cell>
          <cell r="F89" t="str">
            <v>ผู้สำเร็จการศึกษาด้านวิทยาศาสตร์และเทคโนโลยี</v>
          </cell>
          <cell r="G89" t="str">
            <v>จ้างเช่าเครื่องถ่ายเอกสาร (ธ.ค. 59)</v>
          </cell>
          <cell r="H89" t="str">
            <v>ค่าใช้สอย</v>
          </cell>
          <cell r="I89" t="str">
            <v>บริษัท ฟูจิ ซีร๊อกซ์ (ประเทศไทย) จำกัด</v>
          </cell>
          <cell r="J89">
            <v>348923.16</v>
          </cell>
        </row>
        <row r="90">
          <cell r="A90">
            <v>88</v>
          </cell>
          <cell r="B90">
            <v>236</v>
          </cell>
          <cell r="C90">
            <v>42755</v>
          </cell>
          <cell r="D90" t="str">
            <v>เงินรายได้</v>
          </cell>
          <cell r="E90" t="str">
            <v>เงินรายได้</v>
          </cell>
          <cell r="F90" t="str">
            <v>ผู้สำเร็จการศึกษาด้านวิทยาศาสตร์และเทคโนโลยี</v>
          </cell>
          <cell r="G90" t="str">
            <v>ค่าตอบแทนคณะกรรมการตรวจสอบภายใน</v>
          </cell>
          <cell r="H90" t="str">
            <v>ค่าใช้สอย</v>
          </cell>
          <cell r="I90" t="str">
            <v>ใบสำคัญ</v>
          </cell>
          <cell r="J90">
            <v>10000</v>
          </cell>
        </row>
        <row r="91">
          <cell r="A91">
            <v>89</v>
          </cell>
          <cell r="B91">
            <v>112</v>
          </cell>
          <cell r="C91">
            <v>42746</v>
          </cell>
          <cell r="D91" t="str">
            <v>เงินรายได้</v>
          </cell>
          <cell r="E91" t="str">
            <v>เงินรายได้</v>
          </cell>
          <cell r="F91" t="str">
            <v>ผู้สำเร็จการศึกษาด้านวิทยาศาสตร์และเทคโนโลยี</v>
          </cell>
          <cell r="G91" t="str">
            <v>วัสดุสำนักงาน</v>
          </cell>
          <cell r="H91" t="str">
            <v>ค่าวัสดุ</v>
          </cell>
          <cell r="I91" t="str">
            <v>ร้านจอย</v>
          </cell>
          <cell r="J91">
            <v>3700</v>
          </cell>
        </row>
        <row r="92">
          <cell r="A92">
            <v>90</v>
          </cell>
          <cell r="B92">
            <v>4835</v>
          </cell>
          <cell r="C92">
            <v>42727</v>
          </cell>
          <cell r="D92" t="str">
            <v>เงินรายได้</v>
          </cell>
          <cell r="E92" t="str">
            <v>เงินรายได้</v>
          </cell>
          <cell r="F92" t="str">
            <v>ผู้สำเร็จการศึกษาด้านวิทยาศาสตร์และเทคโนโลยี</v>
          </cell>
          <cell r="G92" t="str">
            <v xml:space="preserve">วัสดุวิทยาศาสตร์ </v>
          </cell>
          <cell r="H92" t="str">
            <v>ค่าวัสดุ</v>
          </cell>
          <cell r="I92" t="str">
            <v xml:space="preserve">ห้างหุ้นส่วนจำกัด ที.ซี.สถาพร กรุ๊ป </v>
          </cell>
          <cell r="J92">
            <v>31565</v>
          </cell>
        </row>
        <row r="93">
          <cell r="A93">
            <v>91</v>
          </cell>
          <cell r="B93">
            <v>33</v>
          </cell>
          <cell r="C93">
            <v>27038</v>
          </cell>
          <cell r="D93" t="str">
            <v>เงินรายได้</v>
          </cell>
          <cell r="E93" t="str">
            <v>เงินรายได้</v>
          </cell>
          <cell r="F93" t="str">
            <v>ผู้สำเร็จการศึกษาด้านวิทยาศาสตร์และเทคโนโลยี</v>
          </cell>
          <cell r="G93" t="str">
            <v>ซื้อวัสดุการเกษตร</v>
          </cell>
          <cell r="H93" t="str">
            <v>ค่าวัสดุ</v>
          </cell>
          <cell r="J93">
            <v>2300</v>
          </cell>
        </row>
        <row r="94">
          <cell r="A94">
            <v>92</v>
          </cell>
          <cell r="B94">
            <v>201</v>
          </cell>
          <cell r="C94">
            <v>42753</v>
          </cell>
          <cell r="D94" t="str">
            <v>เงินรายได้</v>
          </cell>
          <cell r="E94" t="str">
            <v>เงินรายได้</v>
          </cell>
          <cell r="F94" t="str">
            <v>ผู้สำเร็จการศึกษาด้านวิทยาศาสตร์และเทคโนโลยี</v>
          </cell>
          <cell r="G94" t="str">
            <v>ค่าไปรษณี ม.ค. 60</v>
          </cell>
          <cell r="H94" t="str">
            <v>ค่าสาธารณูปโภค</v>
          </cell>
          <cell r="I94" t="str">
            <v>บริษัมไปรษณีไทย จำกัด</v>
          </cell>
          <cell r="J94">
            <v>1154</v>
          </cell>
        </row>
        <row r="95">
          <cell r="A95">
            <v>93</v>
          </cell>
          <cell r="B95">
            <v>387</v>
          </cell>
          <cell r="C95">
            <v>27061</v>
          </cell>
          <cell r="D95" t="str">
            <v>เงินรายได้</v>
          </cell>
          <cell r="E95" t="str">
            <v>เงินรายได้</v>
          </cell>
          <cell r="F95" t="str">
            <v>ผู้สำเร็จการศึกษาด้านวิทยาศาสตร์และเทคโนโลยี</v>
          </cell>
          <cell r="G95" t="str">
            <v>ค่าเช่ารถยนต์ ทะเบียน ฮย 8707 กทม. ม.ค. 60</v>
          </cell>
          <cell r="H95" t="str">
            <v>ค่าใช้สอย</v>
          </cell>
          <cell r="I95" t="str">
            <v>บริษัท ศรีวัฒน์ ลิสซิ่ง จำกัด</v>
          </cell>
          <cell r="J95">
            <v>18179.3</v>
          </cell>
        </row>
        <row r="96">
          <cell r="A96">
            <v>94</v>
          </cell>
          <cell r="D96" t="str">
            <v>เงินรายได้</v>
          </cell>
          <cell r="E96" t="str">
            <v>เงินรายได้</v>
          </cell>
          <cell r="F96" t="str">
            <v>ผู้สำเร็จการศึกษาด้านวิทยาศาสตร์และเทคโนโลยี</v>
          </cell>
          <cell r="G96" t="str">
            <v>ซื้อวัสดุการเกษตร</v>
          </cell>
          <cell r="H96" t="str">
            <v>ค่าใช้สอย</v>
          </cell>
          <cell r="J96">
            <v>400</v>
          </cell>
        </row>
        <row r="97">
          <cell r="A97">
            <v>95</v>
          </cell>
          <cell r="B97">
            <v>4868</v>
          </cell>
          <cell r="C97">
            <v>42731</v>
          </cell>
          <cell r="D97" t="str">
            <v>เงินรายได้</v>
          </cell>
          <cell r="E97" t="str">
            <v>เงินรายได้</v>
          </cell>
          <cell r="F97" t="str">
            <v>ผู้สำเร็จการศึกษาด้านวิทยาศาสตร์และเทคโนโลยี</v>
          </cell>
          <cell r="G97" t="str">
            <v>จ้างเช่าเครื่องถ่ายเอกสาร (ต.ค. 59)</v>
          </cell>
          <cell r="H97" t="str">
            <v>ค่าใช้สอย</v>
          </cell>
          <cell r="I97" t="str">
            <v>บริษัท ฟูจิ ซีร๊อกซ์ (ประเทศไทย) จำกัด</v>
          </cell>
          <cell r="J97">
            <v>5361.92</v>
          </cell>
        </row>
        <row r="98">
          <cell r="A98">
            <v>96</v>
          </cell>
          <cell r="B98">
            <v>4869</v>
          </cell>
          <cell r="C98">
            <v>42731</v>
          </cell>
          <cell r="D98" t="str">
            <v>เงินรายได้</v>
          </cell>
          <cell r="E98" t="str">
            <v>เงินรายได้</v>
          </cell>
          <cell r="F98" t="str">
            <v>ผู้สำเร็จการศึกษาด้านวิทยาศาสตร์และเทคโนโลยี</v>
          </cell>
          <cell r="G98" t="str">
            <v>จ้างเช่าเครื่องถ่ายเอกสาร (พ.ย. 59)</v>
          </cell>
          <cell r="H98" t="str">
            <v>ค่าใช้สอย</v>
          </cell>
          <cell r="I98" t="str">
            <v>บริษัท ฟูจิ ซีร๊อกซ์ (ประเทศไทย) จำกัด</v>
          </cell>
          <cell r="J98">
            <v>7790.72</v>
          </cell>
        </row>
        <row r="99">
          <cell r="A99">
            <v>97</v>
          </cell>
          <cell r="B99">
            <v>398</v>
          </cell>
          <cell r="C99">
            <v>42767</v>
          </cell>
          <cell r="D99" t="str">
            <v>เงินรายได้</v>
          </cell>
          <cell r="E99" t="str">
            <v>เงินรายได้</v>
          </cell>
          <cell r="F99" t="str">
            <v>ผู้สำเร็จการศึกษาด้านวิทยาศาสตร์และเทคโนโลยี</v>
          </cell>
          <cell r="G99" t="str">
            <v>จ้างเหมาพนักงานรักษาความปลอดภัย  (ม.ค.60)</v>
          </cell>
          <cell r="H99" t="str">
            <v>ค่าใช้สอย</v>
          </cell>
          <cell r="I99" t="str">
            <v>บริษัท รักษาความปลอดภัย ที.เอส. จำกัด</v>
          </cell>
          <cell r="J99">
            <v>23950</v>
          </cell>
        </row>
        <row r="100">
          <cell r="A100">
            <v>98</v>
          </cell>
          <cell r="B100">
            <v>573</v>
          </cell>
          <cell r="C100">
            <v>42780</v>
          </cell>
          <cell r="D100" t="str">
            <v>เงินรายได้</v>
          </cell>
          <cell r="E100" t="str">
            <v>เงินรายได้</v>
          </cell>
          <cell r="F100" t="str">
            <v>ผู้สำเร็จการศึกษาด้านวิทยาศาสตร์และเทคโนโลยี</v>
          </cell>
          <cell r="G100" t="str">
            <v>จ้างเช่ารถตู้ ฮร-3275 กทม.</v>
          </cell>
          <cell r="H100" t="str">
            <v>ค่าใช้สอย</v>
          </cell>
          <cell r="I100" t="str">
            <v>นายพิชา  ชินราษี</v>
          </cell>
          <cell r="J100">
            <v>2300</v>
          </cell>
        </row>
        <row r="101">
          <cell r="A101">
            <v>99</v>
          </cell>
          <cell r="B101">
            <v>680</v>
          </cell>
          <cell r="C101">
            <v>27083</v>
          </cell>
          <cell r="D101" t="str">
            <v>เงินรายได้</v>
          </cell>
          <cell r="E101" t="str">
            <v>เงินรายได้</v>
          </cell>
          <cell r="F101" t="str">
            <v>ผู้สำเร็จการศึกษาด้านวิทยาศาสตร์และเทคโนโลยี</v>
          </cell>
          <cell r="G101" t="str">
            <v>เค่าเช่ารถยนต์ ทะเบียน ฮย 8707 กทม.( ก.พ. 60)</v>
          </cell>
          <cell r="H101" t="str">
            <v>ค่าใช้สอย</v>
          </cell>
          <cell r="I101" t="str">
            <v>บริษัท ศรีวัฒน์ ลิสซิ่ง จำกัด</v>
          </cell>
          <cell r="J101">
            <v>18179.3</v>
          </cell>
        </row>
        <row r="102">
          <cell r="A102">
            <v>100</v>
          </cell>
          <cell r="B102">
            <v>708</v>
          </cell>
          <cell r="C102">
            <v>42793</v>
          </cell>
          <cell r="D102" t="str">
            <v>เงินรายได้</v>
          </cell>
          <cell r="E102" t="str">
            <v>เงินรายได้</v>
          </cell>
          <cell r="F102" t="str">
            <v>ผู้สำเร็จการศึกษาด้านวิทยาศาสตร์และเทคโนโลยี</v>
          </cell>
          <cell r="G102" t="str">
            <v>ค่าโทรศัพท์ 034-351517   ธ.ค. 59</v>
          </cell>
          <cell r="H102" t="str">
            <v>ค่าสาธารณูปโภค</v>
          </cell>
          <cell r="I102" t="str">
            <v xml:space="preserve">บริษัท ทีโอที จำกัด (มหาชน) </v>
          </cell>
          <cell r="J102">
            <v>107</v>
          </cell>
        </row>
        <row r="103">
          <cell r="A103">
            <v>101</v>
          </cell>
          <cell r="B103">
            <v>707</v>
          </cell>
          <cell r="C103">
            <v>42793</v>
          </cell>
          <cell r="D103" t="str">
            <v>เงินรายได้</v>
          </cell>
          <cell r="E103" t="str">
            <v>เงินรายได้</v>
          </cell>
          <cell r="F103" t="str">
            <v>ผู้สำเร็จการศึกษาด้านวิทยาศาสตร์และเทคโนโลยี</v>
          </cell>
          <cell r="G103" t="str">
            <v>ค่าโทรศัพท์ 034-352435   ม.ค.60</v>
          </cell>
          <cell r="H103" t="str">
            <v>ค่าสาธารณูปโภค</v>
          </cell>
          <cell r="I103" t="str">
            <v xml:space="preserve">บริษัท ทีโอที จำกัด (มหาชน) </v>
          </cell>
          <cell r="J103">
            <v>591.71</v>
          </cell>
        </row>
        <row r="104">
          <cell r="A104">
            <v>102</v>
          </cell>
          <cell r="B104">
            <v>706</v>
          </cell>
          <cell r="C104">
            <v>42793</v>
          </cell>
          <cell r="D104" t="str">
            <v>เงินรายได้</v>
          </cell>
          <cell r="E104" t="str">
            <v>เงินรายได้</v>
          </cell>
          <cell r="F104" t="str">
            <v>ผู้สำเร็จการศึกษาด้านวิทยาศาสตร์และเทคโนโลยี</v>
          </cell>
          <cell r="G104" t="str">
            <v>ค่าโทรศัพท์ 034-351406  ธ.ค. 59</v>
          </cell>
          <cell r="H104" t="str">
            <v>ค่าสาธารณูปโภค</v>
          </cell>
          <cell r="I104" t="str">
            <v xml:space="preserve">บริษัท ทีโอที จำกัด (มหาชน) </v>
          </cell>
          <cell r="J104">
            <v>217.53</v>
          </cell>
        </row>
        <row r="105">
          <cell r="A105">
            <v>103</v>
          </cell>
          <cell r="B105">
            <v>711</v>
          </cell>
          <cell r="C105">
            <v>42793</v>
          </cell>
          <cell r="D105" t="str">
            <v>เงินรายได้</v>
          </cell>
          <cell r="E105" t="str">
            <v>เงินรายได้</v>
          </cell>
          <cell r="F105" t="str">
            <v>ผู้สำเร็จการศึกษาด้านวิทยาศาสตร์และเทคโนโลยี</v>
          </cell>
          <cell r="G105" t="str">
            <v>ค่าไปรษณี ก.พ.60</v>
          </cell>
          <cell r="H105" t="str">
            <v>ค่าสาธารณูปโภค</v>
          </cell>
          <cell r="I105" t="str">
            <v>บริษัมไปรษณีไทย จำกัด</v>
          </cell>
          <cell r="J105">
            <v>2156</v>
          </cell>
        </row>
        <row r="106">
          <cell r="A106">
            <v>104</v>
          </cell>
          <cell r="B106">
            <v>712</v>
          </cell>
          <cell r="C106">
            <v>42793</v>
          </cell>
          <cell r="D106" t="str">
            <v>เงินรายได้</v>
          </cell>
          <cell r="E106" t="str">
            <v>เงินรายได้</v>
          </cell>
          <cell r="F106" t="str">
            <v>ผู้สำเร็จการศึกษาด้านวิทยาศาสตร์และเทคโนโลยี</v>
          </cell>
          <cell r="G106" t="str">
            <v>ค่าไปรษณี ก.พ.60 (คก.อภิรมย์)</v>
          </cell>
          <cell r="H106" t="str">
            <v>ค่าใช้สอย</v>
          </cell>
          <cell r="I106" t="str">
            <v>บริษัมไปรษณีไทย จำกัด</v>
          </cell>
          <cell r="J106">
            <v>96</v>
          </cell>
        </row>
        <row r="107">
          <cell r="A107">
            <v>105</v>
          </cell>
          <cell r="B107">
            <v>709</v>
          </cell>
          <cell r="C107">
            <v>42793</v>
          </cell>
          <cell r="D107" t="str">
            <v>เงินรายได้</v>
          </cell>
          <cell r="E107" t="str">
            <v>เงินรายได้</v>
          </cell>
          <cell r="F107" t="str">
            <v>ผู้สำเร็จการศึกษาด้านวิทยาศาสตร์และเทคโนโลยี</v>
          </cell>
          <cell r="G107" t="str">
            <v>ค่าอาหารว่างและเครื่องดื่ม (คก.วารสารฯ)</v>
          </cell>
          <cell r="H107" t="str">
            <v>ค่าใช้สอย</v>
          </cell>
          <cell r="I107" t="str">
            <v>นางชัชฎาภรณ์  วงษ์ศรีทรา</v>
          </cell>
          <cell r="J107">
            <v>1132</v>
          </cell>
        </row>
        <row r="108">
          <cell r="A108">
            <v>106</v>
          </cell>
          <cell r="C108">
            <v>42794</v>
          </cell>
          <cell r="D108" t="str">
            <v>เงินรายได้</v>
          </cell>
          <cell r="E108" t="str">
            <v>เงินรายได้</v>
          </cell>
          <cell r="F108" t="str">
            <v>ผู้สำเร็จการศึกษาด้านวิทยาศาสตร์และเทคโนโลยี</v>
          </cell>
          <cell r="G108" t="str">
            <v>จ้างเหมาพนักงานรักษาความปลอดภัย ก.พ. 60</v>
          </cell>
          <cell r="H108" t="str">
            <v>ค่าใช้สอย</v>
          </cell>
          <cell r="I108" t="str">
            <v>บริษัท รักษาความปลอดภัย ที.เอส. จำกัด(สำนักงานใหญ่)</v>
          </cell>
          <cell r="J108">
            <v>23950</v>
          </cell>
        </row>
        <row r="109">
          <cell r="A109">
            <v>107</v>
          </cell>
          <cell r="B109" t="str">
            <v>ค/0142</v>
          </cell>
          <cell r="C109">
            <v>42807</v>
          </cell>
          <cell r="D109" t="str">
            <v>เงินรายได้</v>
          </cell>
          <cell r="E109" t="str">
            <v>เงินรายได้</v>
          </cell>
          <cell r="F109" t="str">
            <v>ผู้สำเร็จการศึกษาด้านวิทยาศาสตร์และเทคโนโลยี</v>
          </cell>
          <cell r="G109" t="str">
            <v>ค่าโทรศัพท์ 034-351517  ธ.ค. 59</v>
          </cell>
          <cell r="H109" t="str">
            <v>ค่าสาธารณูปโภค</v>
          </cell>
          <cell r="I109" t="str">
            <v xml:space="preserve">บริษัท ทีโอที จำกัด (มหาชน) </v>
          </cell>
          <cell r="J109">
            <v>107</v>
          </cell>
        </row>
        <row r="110">
          <cell r="A110">
            <v>108</v>
          </cell>
          <cell r="B110" t="str">
            <v>ค/0158</v>
          </cell>
          <cell r="C110">
            <v>42810</v>
          </cell>
          <cell r="D110" t="str">
            <v>เงินรายได้</v>
          </cell>
          <cell r="E110" t="str">
            <v>เงินรายได้</v>
          </cell>
          <cell r="F110" t="str">
            <v>ผู้สำเร็จการศึกษาด้านวิทยาศาสตร์และเทคโนโลยี</v>
          </cell>
          <cell r="G110" t="str">
            <v xml:space="preserve">ค่าไปรษณี ก.พ.60-มี.ค. 60 </v>
          </cell>
          <cell r="H110" t="str">
            <v>ค่าสาธารณูปโภค</v>
          </cell>
          <cell r="I110" t="str">
            <v>บริษัมไปรษณีไทย จำกัด</v>
          </cell>
          <cell r="J110">
            <v>4225.0200000000004</v>
          </cell>
        </row>
        <row r="111">
          <cell r="A111">
            <v>109</v>
          </cell>
          <cell r="C111">
            <v>42811</v>
          </cell>
          <cell r="D111" t="str">
            <v>เงินรายได้</v>
          </cell>
          <cell r="E111" t="str">
            <v>เงินรายได้</v>
          </cell>
          <cell r="F111" t="str">
            <v>ผู้สำเร็จการศึกษาด้านวิทยาศาสตร์และเทคโนโลยี</v>
          </cell>
          <cell r="G111" t="str">
            <v>จ้างเช่าเครื่องถ่ายเอกสาร (ก.พ.60)</v>
          </cell>
          <cell r="H111" t="str">
            <v>ค่าใช้สอย</v>
          </cell>
          <cell r="I111" t="str">
            <v>บริษัท ฟูจิ ซีร๊อกซ์ (ประเทศไทย) จำกัด</v>
          </cell>
          <cell r="J111">
            <v>7192.9600000000009</v>
          </cell>
        </row>
        <row r="112">
          <cell r="A112">
            <v>110</v>
          </cell>
          <cell r="B112" t="str">
            <v>ค/0184</v>
          </cell>
          <cell r="C112">
            <v>42818</v>
          </cell>
          <cell r="D112" t="str">
            <v>เงินรายได้</v>
          </cell>
          <cell r="E112" t="str">
            <v>เงินรายได้</v>
          </cell>
          <cell r="F112" t="str">
            <v>ผู้สำเร็จการศึกษาด้านวิทยาศาสตร์และเทคโนโลยี</v>
          </cell>
          <cell r="G112" t="str">
            <v>ค่าไปรษณี มี.ค. 60</v>
          </cell>
          <cell r="H112" t="str">
            <v>ค่าสาธารณูปโภค</v>
          </cell>
          <cell r="I112" t="str">
            <v>บริษัท ไปรษณี จำกัด</v>
          </cell>
          <cell r="J112">
            <v>2793</v>
          </cell>
        </row>
        <row r="113">
          <cell r="A113">
            <v>111</v>
          </cell>
          <cell r="D113" t="str">
            <v>เงินรายได้</v>
          </cell>
          <cell r="E113" t="str">
            <v>เงินรายได้</v>
          </cell>
          <cell r="F113" t="str">
            <v>ผู้สำเร็จการศึกษาด้านวิทยาศาสตร์และเทคโนโลยี</v>
          </cell>
          <cell r="G113" t="str">
            <v>ค่าโทรศัพท์ 034-351517  ก.พ. 60</v>
          </cell>
          <cell r="H113" t="str">
            <v>ค่าสาธารณูปโภค</v>
          </cell>
          <cell r="I113" t="str">
            <v xml:space="preserve">บริษัท ทีโอที จำกัด (มหาชน) </v>
          </cell>
          <cell r="J113">
            <v>107</v>
          </cell>
        </row>
        <row r="114">
          <cell r="A114">
            <v>112</v>
          </cell>
          <cell r="C114">
            <v>42837</v>
          </cell>
          <cell r="D114" t="str">
            <v>เงินรายได้</v>
          </cell>
          <cell r="E114" t="str">
            <v>เงินรายได้</v>
          </cell>
          <cell r="F114" t="str">
            <v>ผู้สำเร็จการศึกษาด้านวิทยาศาสตร์และเทคโนโลยี</v>
          </cell>
          <cell r="G114" t="str">
            <v>จ้างเหมาบริการดูแลรักษาลิฟท์ ครั้งที่ 3</v>
          </cell>
          <cell r="H114" t="str">
            <v>ค่าใช้สอย</v>
          </cell>
          <cell r="I114" t="str">
            <v>บริษัท จาร์ดีน ชินด์เล่อร์(ไทย) จำกัด</v>
          </cell>
          <cell r="J114">
            <v>43236.03</v>
          </cell>
        </row>
        <row r="115">
          <cell r="A115">
            <v>113</v>
          </cell>
          <cell r="B115">
            <v>976</v>
          </cell>
          <cell r="C115">
            <v>42815</v>
          </cell>
          <cell r="D115" t="str">
            <v>เงินรายได้</v>
          </cell>
          <cell r="E115" t="str">
            <v>เงินรายได้</v>
          </cell>
          <cell r="F115" t="str">
            <v>ผู้สำเร็จการศึกษาด้านวิทยาศาสตร์และเทคโนโลยี</v>
          </cell>
          <cell r="G115" t="str">
            <v>ซื้อวัสดุการเกษตร</v>
          </cell>
          <cell r="H115" t="str">
            <v>ค่าวัสดุ</v>
          </cell>
          <cell r="I115" t="str">
            <v>รวมบิล</v>
          </cell>
          <cell r="J115">
            <v>20193</v>
          </cell>
        </row>
        <row r="116">
          <cell r="A116">
            <v>114</v>
          </cell>
          <cell r="B116">
            <v>977</v>
          </cell>
          <cell r="C116">
            <v>42815</v>
          </cell>
          <cell r="D116" t="str">
            <v>เงินรายได้</v>
          </cell>
          <cell r="E116" t="str">
            <v>เงินรายได้</v>
          </cell>
          <cell r="F116" t="str">
            <v>ผู้สำเร็จการศึกษาด้านวิทยาศาสตร์และเทคโนโลยี</v>
          </cell>
          <cell r="G116" t="str">
            <v>จ้างเหมาบริการ</v>
          </cell>
          <cell r="H116" t="str">
            <v>ค่าใช้สอย</v>
          </cell>
          <cell r="J116">
            <v>1200</v>
          </cell>
        </row>
        <row r="117">
          <cell r="A117">
            <v>115</v>
          </cell>
          <cell r="B117">
            <v>978</v>
          </cell>
          <cell r="C117">
            <v>42815</v>
          </cell>
          <cell r="D117" t="str">
            <v>เงินรายได้</v>
          </cell>
          <cell r="E117" t="str">
            <v>เงินรายได้</v>
          </cell>
          <cell r="F117" t="str">
            <v>ผู้สำเร็จการศึกษาด้านวิทยาศาสตร์และเทคโนโลยี</v>
          </cell>
          <cell r="G117" t="str">
            <v>ซื้อวัสดุก่อสร้าง</v>
          </cell>
          <cell r="H117" t="str">
            <v>ค่าวัสดุ</v>
          </cell>
          <cell r="J117">
            <v>6120</v>
          </cell>
        </row>
        <row r="118">
          <cell r="A118">
            <v>116</v>
          </cell>
          <cell r="B118">
            <v>987</v>
          </cell>
          <cell r="C118">
            <v>42816</v>
          </cell>
          <cell r="D118" t="str">
            <v>เงินรายได้</v>
          </cell>
          <cell r="E118" t="str">
            <v>เงินรายได้</v>
          </cell>
          <cell r="F118" t="str">
            <v>ผู้สำเร็จการศึกษาด้านวิทยาศาสตร์และเทคโนโลยี</v>
          </cell>
          <cell r="G118" t="str">
            <v>ซื้อวัสดุสำนักงาน</v>
          </cell>
          <cell r="H118" t="str">
            <v>ค่าวัสดุ</v>
          </cell>
          <cell r="J118">
            <v>4998</v>
          </cell>
        </row>
        <row r="119">
          <cell r="A119">
            <v>117</v>
          </cell>
          <cell r="B119">
            <v>1159</v>
          </cell>
          <cell r="C119">
            <v>42829</v>
          </cell>
          <cell r="D119" t="str">
            <v>เงินรายได้</v>
          </cell>
          <cell r="E119" t="str">
            <v>เงินรายได้</v>
          </cell>
          <cell r="F119" t="str">
            <v>ผู้สำเร็จการศึกษาด้านวิทยาศาสตร์และเทคโนโลยี</v>
          </cell>
          <cell r="G119" t="str">
            <v>จ้างเหมาพนักงานรักษาความปลอดภัย มี.ค. 60</v>
          </cell>
          <cell r="H119" t="str">
            <v>ค่าใช้สอย</v>
          </cell>
          <cell r="I119" t="str">
            <v>บริษัท รักษาความปลอดภัย ที.เอส. จำกัด(สำนักงานใหญ่)</v>
          </cell>
          <cell r="J119">
            <v>23950</v>
          </cell>
        </row>
        <row r="120">
          <cell r="A120">
            <v>118</v>
          </cell>
          <cell r="B120">
            <v>1149</v>
          </cell>
          <cell r="C120">
            <v>42828</v>
          </cell>
          <cell r="D120" t="str">
            <v>เงินรายได้</v>
          </cell>
          <cell r="E120" t="str">
            <v>เงินรายได้</v>
          </cell>
          <cell r="F120" t="str">
            <v>ผู้สำเร็จการศึกษาด้านวิทยาศาสตร์และเทคโนโลยี</v>
          </cell>
          <cell r="G120" t="str">
            <v>เค่าเช่ารถยนต์ ทะเบียน ฮย 8707 กทม.( มี.ค. 60)</v>
          </cell>
          <cell r="H120" t="str">
            <v>ค่าใช้สอย</v>
          </cell>
          <cell r="I120" t="str">
            <v>บริษัท ศรีวัฒน์ ลิสซิ่ง จำกัด</v>
          </cell>
          <cell r="J120">
            <v>18179.3</v>
          </cell>
        </row>
        <row r="121">
          <cell r="A121">
            <v>119</v>
          </cell>
          <cell r="B121">
            <v>1202</v>
          </cell>
          <cell r="C121">
            <v>1196</v>
          </cell>
          <cell r="D121" t="str">
            <v>เงินรายได้</v>
          </cell>
          <cell r="E121" t="str">
            <v>เงินรายได้</v>
          </cell>
          <cell r="F121" t="str">
            <v>ผู้สำเร็จการศึกษาด้านวิทยาศาสตร์และเทคโนโลยี</v>
          </cell>
          <cell r="G121" t="str">
            <v xml:space="preserve">ค่าต่อเบี้ยประกันภัย(พรบ.) 85-2887 นฐ  </v>
          </cell>
          <cell r="H121" t="str">
            <v>ค่าใช้สอย</v>
          </cell>
          <cell r="I121" t="str">
            <v>บริษัท วิริยะประกันภัย จำกัด (มหาชน)</v>
          </cell>
          <cell r="J121">
            <v>1408.12</v>
          </cell>
        </row>
        <row r="122">
          <cell r="A122">
            <v>120</v>
          </cell>
          <cell r="B122">
            <v>1172</v>
          </cell>
          <cell r="C122">
            <v>1191</v>
          </cell>
          <cell r="D122" t="str">
            <v>เงินรายได้</v>
          </cell>
          <cell r="E122" t="str">
            <v>เงินรายได้</v>
          </cell>
          <cell r="F122" t="str">
            <v>ผู้สำเร็จการศึกษาด้านวิทยาศาสตร์และเทคโนโลยี</v>
          </cell>
          <cell r="G122" t="str">
            <v xml:space="preserve">ค่าต่อเบี้ยประกันภัย(พรบ.) 40-0735 นฐ  </v>
          </cell>
          <cell r="H122" t="str">
            <v>ค่าใช้สอย</v>
          </cell>
          <cell r="I122" t="str">
            <v>บริษัท วิริยะประกันภัย จำกัด (มหาชน)</v>
          </cell>
          <cell r="J122">
            <v>3437.91</v>
          </cell>
        </row>
        <row r="123">
          <cell r="A123">
            <v>121</v>
          </cell>
          <cell r="B123">
            <v>1213</v>
          </cell>
          <cell r="C123">
            <v>42836</v>
          </cell>
          <cell r="D123" t="str">
            <v>เงินรายได้</v>
          </cell>
          <cell r="E123" t="str">
            <v>เงินรายได้</v>
          </cell>
          <cell r="F123" t="str">
            <v>ผู้สำเร็จการศึกษาด้านวิทยาศาสตร์และเทคโนโลยี</v>
          </cell>
          <cell r="G123" t="str">
            <v>ค่าธรรมเนียมธนาคาร   ม.ค.- มี.ค 60 (769-200210-1)</v>
          </cell>
          <cell r="H123" t="str">
            <v>ค่าใช้สอย</v>
          </cell>
          <cell r="I123" t="str">
            <v>ธนาคารไทยพาณิชย์</v>
          </cell>
          <cell r="J123">
            <v>1740</v>
          </cell>
        </row>
        <row r="124">
          <cell r="A124">
            <v>122</v>
          </cell>
          <cell r="B124">
            <v>1212</v>
          </cell>
          <cell r="C124">
            <v>42836</v>
          </cell>
          <cell r="D124" t="str">
            <v>เงินรายได้</v>
          </cell>
          <cell r="E124" t="str">
            <v>เงินรายได้</v>
          </cell>
          <cell r="F124" t="str">
            <v>ผู้สำเร็จการศึกษาด้านวิทยาศาสตร์และเทคโนโลยี</v>
          </cell>
          <cell r="G124" t="str">
            <v>ค่าธรรมเนียมธนาคาร  ม.ค.- มี.ค 60  (769-247868-7)</v>
          </cell>
          <cell r="H124" t="str">
            <v>ค่าใช้สอย</v>
          </cell>
          <cell r="I124" t="str">
            <v>ธนาคารไทยพาณิชย์</v>
          </cell>
          <cell r="J124">
            <v>360</v>
          </cell>
        </row>
        <row r="125">
          <cell r="A125">
            <v>124</v>
          </cell>
          <cell r="B125">
            <v>1314</v>
          </cell>
          <cell r="C125">
            <v>42849</v>
          </cell>
          <cell r="D125" t="str">
            <v>เงินรายได้</v>
          </cell>
          <cell r="E125" t="str">
            <v>เงินรายได้</v>
          </cell>
          <cell r="F125" t="str">
            <v>ผู้สำเร็จการศึกษาด้านวิทยาศาสตร์และเทคโนโลยี</v>
          </cell>
          <cell r="G125" t="str">
            <v>ค่าอาหารและเครื่องดื่ม  24 เม.ย. 60</v>
          </cell>
          <cell r="H125" t="str">
            <v>ค่าใช้สอย</v>
          </cell>
          <cell r="I125" t="str">
            <v>นายปรีชา  รัตนบำรุง</v>
          </cell>
          <cell r="J125">
            <v>1040</v>
          </cell>
        </row>
        <row r="126">
          <cell r="A126">
            <v>125</v>
          </cell>
          <cell r="B126" t="str">
            <v>ค/0261</v>
          </cell>
          <cell r="C126">
            <v>42851</v>
          </cell>
          <cell r="D126" t="str">
            <v>เงินรายได้</v>
          </cell>
          <cell r="E126" t="str">
            <v>เงินรายได้</v>
          </cell>
          <cell r="F126" t="str">
            <v>ผู้สำเร็จการศึกษาด้านวิทยาศาสตร์และเทคโนโลยี</v>
          </cell>
          <cell r="G126" t="str">
            <v>ซื้อวัสดุสำนักงาน</v>
          </cell>
          <cell r="H126" t="str">
            <v>ค่าวัสดุ</v>
          </cell>
          <cell r="I126" t="str">
            <v>ห้างหุ้นส่วนสามัญ กรีนไอที</v>
          </cell>
          <cell r="J126">
            <v>25300</v>
          </cell>
        </row>
        <row r="127">
          <cell r="A127">
            <v>126</v>
          </cell>
          <cell r="B127">
            <v>1244</v>
          </cell>
          <cell r="C127">
            <v>42837</v>
          </cell>
          <cell r="D127" t="str">
            <v>เงินรายได้</v>
          </cell>
          <cell r="E127" t="str">
            <v>เงินรายได้</v>
          </cell>
          <cell r="F127" t="str">
            <v>ผู้สำเร็จการศึกษาด้านวิทยาศาสตร์และเทคโนโลยี</v>
          </cell>
          <cell r="G127" t="str">
            <v>จ้างเหมาบริการ</v>
          </cell>
          <cell r="H127" t="str">
            <v>ค่าใช้สอย</v>
          </cell>
          <cell r="I127" t="str">
            <v>นายนรินทร์  คณะรัมย์</v>
          </cell>
          <cell r="J127">
            <v>16500</v>
          </cell>
        </row>
        <row r="128">
          <cell r="A128">
            <v>127</v>
          </cell>
          <cell r="B128">
            <v>1240</v>
          </cell>
          <cell r="C128">
            <v>42837</v>
          </cell>
          <cell r="D128" t="str">
            <v>เงินรายได้</v>
          </cell>
          <cell r="E128" t="str">
            <v>เงินรายได้</v>
          </cell>
          <cell r="F128" t="str">
            <v>ผู้สำเร็จการศึกษาด้านวิทยาศาสตร์และเทคโนโลยี</v>
          </cell>
          <cell r="G128" t="str">
            <v>วัสดุสำนักงาน</v>
          </cell>
          <cell r="H128" t="str">
            <v>ค่าวัสดุ</v>
          </cell>
          <cell r="I128" t="str">
            <v>รวมบิล</v>
          </cell>
          <cell r="J128">
            <v>4760</v>
          </cell>
        </row>
        <row r="129">
          <cell r="A129">
            <v>128</v>
          </cell>
          <cell r="B129">
            <v>1239</v>
          </cell>
          <cell r="C129">
            <v>42837</v>
          </cell>
          <cell r="D129" t="str">
            <v>เงินรายได้</v>
          </cell>
          <cell r="E129" t="str">
            <v>เงินรายได้</v>
          </cell>
          <cell r="F129" t="str">
            <v>ผู้สำเร็จการศึกษาด้านวิทยาศาสตร์และเทคโนโลยี</v>
          </cell>
          <cell r="G129" t="str">
            <v>วัสดุก่อสร้าง</v>
          </cell>
          <cell r="H129" t="str">
            <v>ค่าวัสดุ</v>
          </cell>
          <cell r="I129" t="str">
            <v>รวมบิล</v>
          </cell>
          <cell r="J129">
            <v>2655</v>
          </cell>
        </row>
        <row r="130">
          <cell r="A130">
            <v>129</v>
          </cell>
          <cell r="B130">
            <v>1354</v>
          </cell>
          <cell r="C130">
            <v>42852</v>
          </cell>
          <cell r="D130" t="str">
            <v>เงินรายได้</v>
          </cell>
          <cell r="E130" t="str">
            <v>เงินรายได้</v>
          </cell>
          <cell r="F130" t="str">
            <v>ผู้สำเร็จการศึกษาด้านวิทยาศาสตร์และเทคโนโลยี</v>
          </cell>
          <cell r="G130" t="str">
            <v>ค่าธรรมเนียมธนาคาร เม.ย. 60</v>
          </cell>
          <cell r="H130" t="str">
            <v>ค่าใช้สอย</v>
          </cell>
          <cell r="I130" t="str">
            <v>ธนาคารไทยพาณิชย์</v>
          </cell>
          <cell r="J130">
            <v>3750</v>
          </cell>
        </row>
        <row r="131">
          <cell r="A131">
            <v>130</v>
          </cell>
          <cell r="B131">
            <v>1244</v>
          </cell>
          <cell r="C131">
            <v>42837</v>
          </cell>
          <cell r="D131" t="str">
            <v>เงินรายได้</v>
          </cell>
          <cell r="E131" t="str">
            <v>เงินรายได้</v>
          </cell>
          <cell r="F131" t="str">
            <v>ผู้สำเร็จการศึกษาด้านวิทยาศาสตร์และเทคโนโลยี</v>
          </cell>
          <cell r="G131" t="str">
            <v>จ้างเหมาบริการ</v>
          </cell>
          <cell r="H131" t="str">
            <v>ค่าใช้สอย</v>
          </cell>
          <cell r="I131" t="str">
            <v>นายนรินทร์  คณะรัมย์</v>
          </cell>
          <cell r="J131">
            <v>16500</v>
          </cell>
        </row>
        <row r="132">
          <cell r="A132">
            <v>131</v>
          </cell>
          <cell r="D132" t="str">
            <v>เงินรายได้</v>
          </cell>
          <cell r="E132" t="str">
            <v>เงินรายได้</v>
          </cell>
          <cell r="F132" t="str">
            <v>ผู้สำเร็จการศึกษาด้านวิทยาศาสตร์และเทคโนโลยี</v>
          </cell>
          <cell r="G132" t="str">
            <v>ซื้อวัสดุสำนักงาน</v>
          </cell>
          <cell r="H132" t="str">
            <v>ค่าวัสดุ</v>
          </cell>
          <cell r="I132" t="str">
            <v>ร้านสหกรณ์เกษตรศาสตร์ จำกัด...</v>
          </cell>
          <cell r="J132">
            <v>1255</v>
          </cell>
        </row>
        <row r="133">
          <cell r="A133">
            <v>132</v>
          </cell>
          <cell r="D133" t="str">
            <v>เงินรายได้</v>
          </cell>
          <cell r="E133" t="str">
            <v>เงินรายได้</v>
          </cell>
          <cell r="F133" t="str">
            <v>ผู้สำเร็จการศึกษาด้านวิทยาศาสตร์และเทคโนโลยี</v>
          </cell>
          <cell r="G133" t="str">
            <v>จ้างเหมาบริการ</v>
          </cell>
          <cell r="H133" t="str">
            <v>ค่าใช้สอย</v>
          </cell>
          <cell r="I133" t="str">
            <v>นายสุดท้าย  แต้มรุ่งเรือง</v>
          </cell>
          <cell r="J133">
            <v>1500</v>
          </cell>
        </row>
        <row r="134">
          <cell r="A134">
            <v>133</v>
          </cell>
          <cell r="D134" t="str">
            <v>เงินรายได้</v>
          </cell>
          <cell r="E134" t="str">
            <v>เงินรายได้</v>
          </cell>
          <cell r="F134" t="str">
            <v>ผู้สำเร็จการศึกษาด้านวิทยาศาสตร์และเทคโนโลยี</v>
          </cell>
          <cell r="G134" t="str">
            <v>ซื้อวัสดุสำนักงาน</v>
          </cell>
          <cell r="H134" t="str">
            <v>ค่าวัสดุ</v>
          </cell>
          <cell r="I134" t="str">
            <v>ร้านจอย</v>
          </cell>
          <cell r="J134">
            <v>1445</v>
          </cell>
        </row>
        <row r="135">
          <cell r="A135">
            <v>134</v>
          </cell>
          <cell r="D135" t="str">
            <v>เงินรายได้</v>
          </cell>
          <cell r="E135" t="str">
            <v>เงินรายได้</v>
          </cell>
          <cell r="F135" t="str">
            <v>ผู้สำเร็จการศึกษาด้านวิทยาศาสตร์และเทคโนโลยี</v>
          </cell>
          <cell r="G135" t="str">
            <v>จ้างเหมาบริการ</v>
          </cell>
          <cell r="H135" t="str">
            <v>ค่าใช้สอย</v>
          </cell>
          <cell r="I135" t="str">
            <v>นายนิรุต  ขันทรี</v>
          </cell>
          <cell r="J135">
            <v>2400</v>
          </cell>
        </row>
        <row r="136">
          <cell r="A136">
            <v>135</v>
          </cell>
          <cell r="D136" t="str">
            <v>เงินรายได้</v>
          </cell>
          <cell r="E136" t="str">
            <v>เงินรายได้</v>
          </cell>
          <cell r="F136" t="str">
            <v>ผู้สำเร็จการศึกษาด้านวิทยาศาสตร์และเทคโนโลยี</v>
          </cell>
          <cell r="G136" t="str">
            <v>จ้างเช่าเครื่องถ่ายเอกสาร (มี.ค. 60)</v>
          </cell>
          <cell r="H136" t="str">
            <v>ค่าใช้สอย</v>
          </cell>
          <cell r="I136" t="str">
            <v>บริษัท ฟูจิ ซีร๊อกซ์ (ประเทศไทย) จำกัด</v>
          </cell>
          <cell r="J136">
            <v>8569.2799999999988</v>
          </cell>
        </row>
        <row r="137">
          <cell r="A137">
            <v>136</v>
          </cell>
          <cell r="B137">
            <v>1500</v>
          </cell>
          <cell r="C137">
            <v>42863</v>
          </cell>
          <cell r="D137" t="str">
            <v>เงินรายได้</v>
          </cell>
          <cell r="E137" t="str">
            <v>เงินรายได้</v>
          </cell>
          <cell r="F137" t="str">
            <v>ผู้สำเร็จการศึกษาด้านวิทยาศาสตร์และเทคโนโลยี</v>
          </cell>
          <cell r="G137" t="str">
            <v>ซื้อวัสดุสำนักงาน</v>
          </cell>
          <cell r="H137" t="str">
            <v>ค่าวัสดุ</v>
          </cell>
          <cell r="I137" t="str">
            <v>ลิ้มสเตชั่น</v>
          </cell>
          <cell r="J137">
            <v>3000</v>
          </cell>
        </row>
        <row r="138">
          <cell r="A138">
            <v>137</v>
          </cell>
          <cell r="B138">
            <v>1486</v>
          </cell>
          <cell r="C138">
            <v>42863</v>
          </cell>
          <cell r="D138" t="str">
            <v>เงินรายได้</v>
          </cell>
          <cell r="E138" t="str">
            <v>เงินรายได้</v>
          </cell>
          <cell r="F138" t="str">
            <v>ผู้สำเร็จการศึกษาด้านวิทยาศาสตร์และเทคโนโลยี</v>
          </cell>
          <cell r="G138" t="str">
            <v>จ้างเหมาพนักงานรักษาความปลอดภัย (มี.ค. 60)</v>
          </cell>
          <cell r="H138" t="str">
            <v>ค่าใช้สอย</v>
          </cell>
          <cell r="I138" t="str">
            <v>บริษัท รักษาความปลอดภัย ที.เอส.จำกัด</v>
          </cell>
          <cell r="J138">
            <v>23950</v>
          </cell>
        </row>
        <row r="139">
          <cell r="A139">
            <v>138</v>
          </cell>
          <cell r="B139" t="str">
            <v>ค/0339</v>
          </cell>
          <cell r="C139">
            <v>42864</v>
          </cell>
          <cell r="D139" t="str">
            <v>เงินรายได้</v>
          </cell>
          <cell r="E139" t="str">
            <v>เงินรายได้</v>
          </cell>
          <cell r="F139" t="str">
            <v>ผู้สำเร็จการศึกษาด้านวิทยาศาสตร์และเทคโนโลยี</v>
          </cell>
          <cell r="G139" t="str">
            <v>ขอเบิกค่าไปรษณี เม.ย.60</v>
          </cell>
          <cell r="H139" t="str">
            <v>ค่าสาธารณูปโภค</v>
          </cell>
          <cell r="I139" t="str">
            <v>บริษัท ไปรษณี จำกัด</v>
          </cell>
          <cell r="J139">
            <v>1615</v>
          </cell>
        </row>
        <row r="140">
          <cell r="A140">
            <v>139</v>
          </cell>
          <cell r="B140">
            <v>1488</v>
          </cell>
          <cell r="C140">
            <v>42863</v>
          </cell>
          <cell r="D140" t="str">
            <v>เงินรายได้</v>
          </cell>
          <cell r="E140" t="str">
            <v>เงินรายได้</v>
          </cell>
          <cell r="F140" t="str">
            <v>ผู้สำเร็จการศึกษาด้านวิทยาศาสตร์และเทคโนโลยี</v>
          </cell>
          <cell r="G140" t="str">
            <v>เค่าเช่ารถยนต์ ทะเบียน ฮย 8707 กทม.(เม.ย. 60)</v>
          </cell>
          <cell r="H140" t="str">
            <v>ค่าใช้สอย</v>
          </cell>
          <cell r="I140" t="str">
            <v>บริษัท ศรีวัฒน์ ลิสซิ่ง จำกัด</v>
          </cell>
          <cell r="J140">
            <v>18179.3</v>
          </cell>
        </row>
        <row r="141">
          <cell r="A141">
            <v>140</v>
          </cell>
          <cell r="B141" t="str">
            <v>ค/0141</v>
          </cell>
          <cell r="C141">
            <v>42807</v>
          </cell>
          <cell r="D141" t="str">
            <v>เงินรายได้</v>
          </cell>
          <cell r="E141" t="str">
            <v>เงินรายได้</v>
          </cell>
          <cell r="F141" t="str">
            <v>ผู้สำเร็จการศึกษาด้านวิทยาศาสตร์และเทคโนโลยี</v>
          </cell>
          <cell r="G141" t="str">
            <v>ค่าโทรศัพท์ 034-352435 ก.พ.60</v>
          </cell>
          <cell r="H141" t="str">
            <v>ค่าสาธารณูปโภค</v>
          </cell>
          <cell r="I141" t="str">
            <v xml:space="preserve">บริษัท ทีโอที จำกัด (มหาชน) </v>
          </cell>
          <cell r="J141">
            <v>684.8</v>
          </cell>
        </row>
        <row r="142">
          <cell r="A142">
            <v>141</v>
          </cell>
          <cell r="B142" t="str">
            <v>ค/0327</v>
          </cell>
          <cell r="C142">
            <v>42863</v>
          </cell>
          <cell r="D142" t="str">
            <v>เงินรายได้</v>
          </cell>
          <cell r="E142" t="str">
            <v>เงินรายได้</v>
          </cell>
          <cell r="F142" t="str">
            <v>ผู้สำเร็จการศึกษาด้านวิทยาศาสตร์และเทคโนโลยี</v>
          </cell>
          <cell r="G142" t="str">
            <v>ค่าโทรศัพท์ 034-351406 ก.พ. 60</v>
          </cell>
          <cell r="H142" t="str">
            <v>ค่าสาธารณูปโภค</v>
          </cell>
          <cell r="I142" t="str">
            <v xml:space="preserve">บริษัท ทีโอที จำกัด (มหาชน) </v>
          </cell>
          <cell r="J142">
            <v>275.47000000000003</v>
          </cell>
        </row>
        <row r="143">
          <cell r="A143">
            <v>142</v>
          </cell>
          <cell r="B143" t="str">
            <v>ค/0328</v>
          </cell>
          <cell r="C143">
            <v>42863</v>
          </cell>
          <cell r="D143" t="str">
            <v>เงินรายได้</v>
          </cell>
          <cell r="E143" t="str">
            <v>เงินรายได้</v>
          </cell>
          <cell r="F143" t="str">
            <v>ผู้สำเร็จการศึกษาด้านวิทยาศาสตร์และเทคโนโลยี</v>
          </cell>
          <cell r="G143" t="str">
            <v>ค่าโทรศัพท์ 034-352435 มี.ค.60</v>
          </cell>
          <cell r="H143" t="str">
            <v>ค่าสาธารณูปโภค</v>
          </cell>
          <cell r="I143" t="str">
            <v xml:space="preserve">บริษัท ทีโอที จำกัด (มหาชน) </v>
          </cell>
          <cell r="J143">
            <v>360.59</v>
          </cell>
        </row>
        <row r="144">
          <cell r="A144">
            <v>143</v>
          </cell>
          <cell r="B144" t="str">
            <v>ค/0329</v>
          </cell>
          <cell r="C144">
            <v>42863</v>
          </cell>
          <cell r="D144" t="str">
            <v>เงินรายได้</v>
          </cell>
          <cell r="E144" t="str">
            <v>เงินรายได้</v>
          </cell>
          <cell r="F144" t="str">
            <v>ผู้สำเร็จการศึกษาด้านวิทยาศาสตร์และเทคโนโลยี</v>
          </cell>
          <cell r="G144" t="str">
            <v>ค่าโทรศัพท์ 034-351406  มี.ค. 60</v>
          </cell>
          <cell r="H144" t="str">
            <v>ค่าสาธารณูปโภค</v>
          </cell>
          <cell r="I144" t="str">
            <v xml:space="preserve">บริษัท ทีโอที จำกัด (มหาชน) </v>
          </cell>
          <cell r="J144">
            <v>162.63999999999999</v>
          </cell>
        </row>
        <row r="145">
          <cell r="A145">
            <v>144</v>
          </cell>
          <cell r="B145" t="str">
            <v>ค/0366</v>
          </cell>
          <cell r="C145">
            <v>42871</v>
          </cell>
          <cell r="D145" t="str">
            <v>เงินรายได้</v>
          </cell>
          <cell r="E145" t="str">
            <v>เงินรายได้</v>
          </cell>
          <cell r="F145" t="str">
            <v>ผู้สำเร็จการศึกษาด้านวิทยาศาสตร์และเทคโนโลยี</v>
          </cell>
          <cell r="G145" t="str">
            <v>ค่าโทรศัพท์ 034-351517  มี.ค. 60</v>
          </cell>
          <cell r="H145" t="str">
            <v>ค่าสาธารณูปโภค</v>
          </cell>
          <cell r="I145" t="str">
            <v xml:space="preserve">บริษัท ทีโอที จำกัด (มหาชน) </v>
          </cell>
          <cell r="J145">
            <v>107</v>
          </cell>
        </row>
        <row r="146">
          <cell r="A146">
            <v>145</v>
          </cell>
          <cell r="B146" t="str">
            <v>ค/0379</v>
          </cell>
          <cell r="C146">
            <v>42873</v>
          </cell>
          <cell r="D146" t="str">
            <v>เงินรายได้</v>
          </cell>
          <cell r="E146" t="str">
            <v>เงินรายได้</v>
          </cell>
          <cell r="F146" t="str">
            <v>ผู้สำเร็จการศึกษาด้านวิทยาศาสตร์และเทคโนโลยี</v>
          </cell>
          <cell r="G146" t="str">
            <v>ค่าไปรษณี พ.ค 60 (คก.วารสาร)</v>
          </cell>
          <cell r="H146" t="str">
            <v>ค่าสาธารณูปโภค</v>
          </cell>
          <cell r="I146" t="str">
            <v>บริษัท ไปรษณี จำกัด</v>
          </cell>
          <cell r="J146">
            <v>1239</v>
          </cell>
        </row>
        <row r="147">
          <cell r="A147">
            <v>146</v>
          </cell>
          <cell r="B147" t="str">
            <v>ค/0378</v>
          </cell>
          <cell r="C147">
            <v>42874</v>
          </cell>
          <cell r="D147" t="str">
            <v>เงินรายได้</v>
          </cell>
          <cell r="E147" t="str">
            <v>เงินรายได้</v>
          </cell>
          <cell r="F147" t="str">
            <v>ผู้สำเร็จการศึกษาด้านวิทยาศาสตร์และเทคโนโลยี</v>
          </cell>
          <cell r="G147" t="str">
            <v>ค่าไปรษณี พ.ค 60</v>
          </cell>
          <cell r="H147" t="str">
            <v>ค่าสาธารณูปโภค</v>
          </cell>
          <cell r="I147" t="str">
            <v>บริษัท ไปรษณี จำกัด</v>
          </cell>
          <cell r="J147">
            <v>3537</v>
          </cell>
        </row>
        <row r="148">
          <cell r="A148">
            <v>147</v>
          </cell>
          <cell r="B148" t="str">
            <v>ค/0365</v>
          </cell>
          <cell r="C148">
            <v>42871</v>
          </cell>
          <cell r="D148" t="str">
            <v>เงินรายได้</v>
          </cell>
          <cell r="E148" t="str">
            <v>เงินรายได้</v>
          </cell>
          <cell r="F148" t="str">
            <v>ผู้สำเร็จการศึกษาด้านวิทยาศาสตร์และเทคโนโลยี</v>
          </cell>
          <cell r="G148" t="str">
            <v>ค่าโทรศัพท์ 034-352435 เม.ย.60</v>
          </cell>
          <cell r="H148" t="str">
            <v>ค่าสาธารณูปโภค</v>
          </cell>
          <cell r="I148" t="str">
            <v xml:space="preserve">บริษัท ทีโอที จำกัด (มหาชน) </v>
          </cell>
          <cell r="J148">
            <v>652.70000000000005</v>
          </cell>
        </row>
        <row r="149">
          <cell r="A149">
            <v>148</v>
          </cell>
          <cell r="B149" t="str">
            <v>ค/0409</v>
          </cell>
          <cell r="C149">
            <v>43059</v>
          </cell>
          <cell r="D149" t="str">
            <v>เงินรายได้</v>
          </cell>
          <cell r="E149" t="str">
            <v>เงินรายได้</v>
          </cell>
          <cell r="F149" t="str">
            <v>ผู้สำเร็จการศึกษาด้านวิทยาศาสตร์และเทคโนโลยี</v>
          </cell>
          <cell r="G149" t="str">
            <v>ค่าโทรศัพท์ 034-351517  เม.ย.60</v>
          </cell>
          <cell r="H149" t="str">
            <v>ค่าสาธารณูปโภค</v>
          </cell>
          <cell r="I149" t="str">
            <v xml:space="preserve">บริษัท ทีโอที จำกัด (มหาชน) </v>
          </cell>
          <cell r="J149">
            <v>107</v>
          </cell>
        </row>
        <row r="150">
          <cell r="A150">
            <v>149</v>
          </cell>
          <cell r="C150">
            <v>42885</v>
          </cell>
          <cell r="D150" t="str">
            <v>เงินรายได้</v>
          </cell>
          <cell r="E150" t="str">
            <v>เงินรายได้</v>
          </cell>
          <cell r="F150" t="str">
            <v>ผู้สำเร็จการศึกษาด้านวิทยาศาสตร์และเทคโนโลยี</v>
          </cell>
          <cell r="G150" t="str">
            <v>ค่าโทรศัพท์ 034-351406  เม.ย.60</v>
          </cell>
          <cell r="H150" t="str">
            <v>ค่าสาธารณูปโภค</v>
          </cell>
          <cell r="I150" t="str">
            <v xml:space="preserve">บริษัท ทีโอที จำกัด (มหาชน) </v>
          </cell>
          <cell r="J150">
            <v>260.22000000000003</v>
          </cell>
        </row>
        <row r="151">
          <cell r="A151">
            <v>150</v>
          </cell>
          <cell r="B151">
            <v>1828</v>
          </cell>
          <cell r="C151">
            <v>42886</v>
          </cell>
          <cell r="D151" t="str">
            <v>เงินงบประมาณ</v>
          </cell>
          <cell r="E151" t="str">
            <v>พื้นฐานด้านการพัฒนาและเสริมสร้างศักยภาพคน</v>
          </cell>
          <cell r="F151" t="str">
            <v>ผู้สำเร็จการศึกษาด้านวิทยาศาสตร์และเทคโนโลยี</v>
          </cell>
          <cell r="G151" t="str">
            <v>จ้างเหมาพนักงานรักษาความปลอดภัย (พ.ค. 60)</v>
          </cell>
          <cell r="H151" t="str">
            <v>ค่าใช้สอย</v>
          </cell>
          <cell r="I151" t="str">
            <v>บริษัท รักษาความปลอดภัย ที.เอส.จำกัด</v>
          </cell>
          <cell r="J151">
            <v>23950</v>
          </cell>
        </row>
        <row r="152">
          <cell r="A152">
            <v>151</v>
          </cell>
          <cell r="C152">
            <v>42886</v>
          </cell>
          <cell r="D152" t="str">
            <v>เงินรายได้</v>
          </cell>
          <cell r="E152" t="str">
            <v>เงินรายได้</v>
          </cell>
          <cell r="F152" t="str">
            <v>ผู้สำเร็จการศึกษาด้านวิทยาศาสตร์และเทคโนโลยี</v>
          </cell>
          <cell r="G152" t="str">
            <v>ซื้อวัสดุก่อสร้าง</v>
          </cell>
          <cell r="H152" t="str">
            <v>ค่าวัสดุ</v>
          </cell>
          <cell r="I152" t="str">
            <v>นายธวัชชัย  สารนพคุณ</v>
          </cell>
          <cell r="J152">
            <v>35620</v>
          </cell>
        </row>
        <row r="153">
          <cell r="A153">
            <v>152</v>
          </cell>
          <cell r="C153">
            <v>42886</v>
          </cell>
          <cell r="D153" t="str">
            <v>เงินรายได้</v>
          </cell>
          <cell r="E153" t="str">
            <v>เงินรายได้</v>
          </cell>
          <cell r="F153" t="str">
            <v>ผู้สำเร็จการศึกษาด้านวิทยาศาสตร์และเทคโนโลยี</v>
          </cell>
          <cell r="G153" t="str">
            <v>ซื้อวัสดุเครื่องแต่งกาย</v>
          </cell>
          <cell r="H153" t="str">
            <v>ค่าวัสดุ</v>
          </cell>
          <cell r="I153" t="str">
            <v>นายณัฐพล  ชัยพฤติตานนท์</v>
          </cell>
          <cell r="J153">
            <v>12620.58</v>
          </cell>
        </row>
        <row r="154">
          <cell r="A154">
            <v>153</v>
          </cell>
          <cell r="C154">
            <v>42884</v>
          </cell>
          <cell r="D154" t="str">
            <v>เงินรายได้</v>
          </cell>
          <cell r="E154" t="str">
            <v>เงินรายได้</v>
          </cell>
          <cell r="F154" t="str">
            <v>ผู้สำเร็จการศึกษาด้านวิทยาศาสตร์และเทคโนโลยี</v>
          </cell>
          <cell r="G154" t="str">
            <v>ซื้อวัสดุเครื่องแต่งกาย</v>
          </cell>
          <cell r="H154" t="str">
            <v>ค่าวัสดุ</v>
          </cell>
          <cell r="I154" t="str">
            <v>นายศาสตรา  ขันคำนันต๊ะ</v>
          </cell>
          <cell r="J154">
            <v>34155</v>
          </cell>
        </row>
        <row r="155">
          <cell r="A155">
            <v>154</v>
          </cell>
          <cell r="C155">
            <v>42886</v>
          </cell>
          <cell r="D155" t="str">
            <v>เงินรายได้</v>
          </cell>
          <cell r="E155" t="str">
            <v>เงินรายได้</v>
          </cell>
          <cell r="F155" t="str">
            <v>ผู้สำเร็จการศึกษาด้านวิทยาศาสตร์และเทคโนโลยี</v>
          </cell>
          <cell r="G155" t="str">
            <v xml:space="preserve">จ้างเหมาเช่ารถบัส </v>
          </cell>
          <cell r="H155" t="str">
            <v>ค่าใช้สอย</v>
          </cell>
          <cell r="I155" t="str">
            <v>นายเอกชัย  ชัยพฤติตานนท์</v>
          </cell>
          <cell r="J155">
            <v>20000</v>
          </cell>
        </row>
        <row r="156">
          <cell r="A156">
            <v>155</v>
          </cell>
          <cell r="B156" t="str">
            <v>สบ./2375</v>
          </cell>
          <cell r="C156">
            <v>42898</v>
          </cell>
          <cell r="D156" t="str">
            <v>เงินงบประมาณ</v>
          </cell>
          <cell r="E156" t="str">
            <v>พื้นฐานด้านการพัฒนาและเสริมสร้างศักยภาพคน</v>
          </cell>
          <cell r="F156" t="str">
            <v>ผู้สำเร็จการศึกษาด้านวิทยาศาสตร์และเทคโนโลยี</v>
          </cell>
          <cell r="G156" t="str">
            <v>ซื้อวัสดุวิทยาศาสตร์</v>
          </cell>
          <cell r="H156" t="str">
            <v>ค่าวัสดุ</v>
          </cell>
          <cell r="I156" t="str">
            <v>บริษัท ทิมส์ ไซเอนติฟิค (ประเทศไทย) จำกัด</v>
          </cell>
          <cell r="J156">
            <v>25894</v>
          </cell>
        </row>
        <row r="157">
          <cell r="A157">
            <v>156</v>
          </cell>
          <cell r="C157">
            <v>42886</v>
          </cell>
          <cell r="D157" t="str">
            <v>เงินรายได้</v>
          </cell>
          <cell r="E157" t="str">
            <v>เงินรายได้</v>
          </cell>
          <cell r="F157" t="str">
            <v>ผู้สำเร็จการศึกษาด้านวิทยาศาสตร์และเทคโนโลยี</v>
          </cell>
          <cell r="G157" t="str">
            <v>จ้างเหมาบริการ</v>
          </cell>
          <cell r="H157" t="str">
            <v>ค่าใช้สอย</v>
          </cell>
          <cell r="I157" t="str">
            <v>นายจักรินทร์  แย้มเกษร</v>
          </cell>
          <cell r="J157">
            <v>20240</v>
          </cell>
        </row>
        <row r="158">
          <cell r="A158">
            <v>157</v>
          </cell>
          <cell r="C158">
            <v>42886</v>
          </cell>
          <cell r="D158" t="str">
            <v>เงินรายได้</v>
          </cell>
          <cell r="E158" t="str">
            <v>เงินรายได้</v>
          </cell>
          <cell r="F158" t="str">
            <v>ผู้สำเร็จการศึกษาด้านวิทยาศาสตร์และเทคโนโลยี</v>
          </cell>
          <cell r="G158" t="str">
            <v>จ้างเหมาบริการ</v>
          </cell>
          <cell r="H158" t="str">
            <v>ค่าใช้สอย</v>
          </cell>
          <cell r="I158" t="str">
            <v>นายจรูญ  เหมือนละม้าย</v>
          </cell>
          <cell r="J158">
            <v>4800</v>
          </cell>
        </row>
        <row r="159">
          <cell r="A159">
            <v>158</v>
          </cell>
          <cell r="C159">
            <v>42886</v>
          </cell>
          <cell r="D159" t="str">
            <v>เงินรายได้</v>
          </cell>
          <cell r="E159" t="str">
            <v>เงินรายได้</v>
          </cell>
          <cell r="F159" t="str">
            <v>ผู้สำเร็จการศึกษาด้านวิทยาศาสตร์และเทคโนโลยี</v>
          </cell>
          <cell r="G159" t="str">
            <v>ซื้อวัสดุสำนักงาน</v>
          </cell>
          <cell r="H159" t="str">
            <v>ค่าวัสดุ</v>
          </cell>
          <cell r="I159" t="str">
            <v>เจมส์ โฆษณา,โชคดี โฆษณา,ร้านจอย</v>
          </cell>
          <cell r="J159">
            <v>8900</v>
          </cell>
        </row>
        <row r="160">
          <cell r="A160">
            <v>159</v>
          </cell>
          <cell r="C160">
            <v>42886</v>
          </cell>
          <cell r="D160" t="str">
            <v>เงินรายได้</v>
          </cell>
          <cell r="E160" t="str">
            <v>เงินรายได้</v>
          </cell>
          <cell r="F160" t="str">
            <v>ผู้สำเร็จการศึกษาด้านวิทยาศาสตร์และเทคโนโลยี</v>
          </cell>
          <cell r="G160" t="str">
            <v>ซื้อวัสดุการเกษตร</v>
          </cell>
          <cell r="H160" t="str">
            <v>ค่าวัสดุ</v>
          </cell>
          <cell r="I160" t="str">
            <v>นายชลวิทย์ ขินฐิติโรจน์,นางนงลักษณ์  เล็กรุ่งเรืองกิจ</v>
          </cell>
          <cell r="J160">
            <v>8300</v>
          </cell>
        </row>
        <row r="161">
          <cell r="A161">
            <v>160</v>
          </cell>
          <cell r="C161">
            <v>42887</v>
          </cell>
          <cell r="D161" t="str">
            <v>เงินรายได้</v>
          </cell>
          <cell r="E161" t="str">
            <v>เงินรายได้</v>
          </cell>
          <cell r="F161" t="str">
            <v>ผู้สำเร็จการศึกษาด้านวิทยาศาสตร์และเทคโนโลยี</v>
          </cell>
          <cell r="G161" t="str">
            <v>ค่าอาหารทำการนอกเวลา</v>
          </cell>
          <cell r="H161" t="str">
            <v>ค่าใช้สอย</v>
          </cell>
          <cell r="J161">
            <v>3360</v>
          </cell>
        </row>
        <row r="162">
          <cell r="A162">
            <v>162</v>
          </cell>
          <cell r="B162">
            <v>2012</v>
          </cell>
          <cell r="C162">
            <v>42902</v>
          </cell>
          <cell r="D162" t="str">
            <v>เงินรายได้</v>
          </cell>
          <cell r="E162" t="str">
            <v>เงินรายได้</v>
          </cell>
          <cell r="F162" t="str">
            <v>ผู้สำเร็จการศึกษาด้านวิทยาศาสตร์และเทคโนโลยี</v>
          </cell>
          <cell r="G162" t="str">
            <v>ขอเบิกเงินค่าพวงหรีด</v>
          </cell>
          <cell r="H162" t="str">
            <v>ค่าใช้สอย</v>
          </cell>
          <cell r="I162" t="str">
            <v>ร้านช่อเพชร</v>
          </cell>
          <cell r="J162">
            <v>600</v>
          </cell>
        </row>
        <row r="163">
          <cell r="A163">
            <v>163</v>
          </cell>
          <cell r="B163">
            <v>1996</v>
          </cell>
          <cell r="C163">
            <v>42902</v>
          </cell>
          <cell r="D163" t="str">
            <v>เงินรายได้</v>
          </cell>
          <cell r="E163" t="str">
            <v>เงินรายได้</v>
          </cell>
          <cell r="F163" t="str">
            <v>ผู้สำเร็จการศึกษาด้านวิทยาศาสตร์และเทคโนโลยี</v>
          </cell>
          <cell r="G163" t="str">
            <v>ค่าใช้จ่ายโครงการสัมมนาคณะผู้บริหารคณะฯ</v>
          </cell>
          <cell r="H163" t="str">
            <v>ค่าใช้สอย</v>
          </cell>
          <cell r="I163" t="str">
            <v>ใบสำคัญ</v>
          </cell>
          <cell r="J163">
            <v>6000</v>
          </cell>
        </row>
        <row r="164">
          <cell r="A164">
            <v>164</v>
          </cell>
          <cell r="B164">
            <v>2003</v>
          </cell>
          <cell r="C164">
            <v>42903</v>
          </cell>
          <cell r="D164" t="str">
            <v>เงินรายได้</v>
          </cell>
          <cell r="E164" t="str">
            <v>เงินรายได้</v>
          </cell>
          <cell r="F164" t="str">
            <v>ผู้สำเร็จการศึกษาด้านวิทยาศาสตร์และเทคโนโลยี</v>
          </cell>
          <cell r="G164" t="str">
            <v>ค่าใช้จ่ายเดินทาง</v>
          </cell>
          <cell r="H164" t="str">
            <v>ค่าใช้สอย</v>
          </cell>
          <cell r="I164" t="str">
            <v>ใบสำคัญ</v>
          </cell>
          <cell r="J164">
            <v>1190</v>
          </cell>
        </row>
        <row r="165">
          <cell r="A165">
            <v>165</v>
          </cell>
          <cell r="B165">
            <v>539</v>
          </cell>
          <cell r="C165">
            <v>42909</v>
          </cell>
          <cell r="D165" t="str">
            <v>เงินงบประมาณ</v>
          </cell>
          <cell r="E165" t="str">
            <v>พื้นฐานด้านการพัฒนาและเสริมสร้างศักยภาพคน</v>
          </cell>
          <cell r="F165" t="str">
            <v>ผู้สำเร็จการศึกษาด้านวิทยาศาสตร์และเทคโนโลยี</v>
          </cell>
          <cell r="G165" t="str">
            <v xml:space="preserve">ซื้อวัสดุเชื้อเพลิง  </v>
          </cell>
          <cell r="H165" t="str">
            <v>ค่าวัสดุ</v>
          </cell>
          <cell r="I165" t="str">
            <v>ห.จ.ก.โชคเจริญ ดี บริการ</v>
          </cell>
          <cell r="J165">
            <v>690</v>
          </cell>
        </row>
        <row r="166">
          <cell r="A166">
            <v>166</v>
          </cell>
          <cell r="B166">
            <v>1809</v>
          </cell>
          <cell r="C166">
            <v>42884</v>
          </cell>
          <cell r="D166" t="str">
            <v>เงินรายได้</v>
          </cell>
          <cell r="E166" t="str">
            <v>เงินรายได้</v>
          </cell>
          <cell r="F166" t="str">
            <v>ผู้สำเร็จการศึกษาด้านวิทยาศาสตร์และเทคโนโลยี</v>
          </cell>
          <cell r="G166" t="str">
            <v>ซื้อวัสดุสำนักงาน,วัสดุงานบ้านงานครัว,วัสดุวิทยาศาตร์และการแพทย์</v>
          </cell>
          <cell r="H166" t="str">
            <v>ค่าวัสดุ</v>
          </cell>
          <cell r="I166" t="str">
            <v>รวมบิล</v>
          </cell>
          <cell r="J166">
            <v>3966</v>
          </cell>
        </row>
        <row r="167">
          <cell r="A167">
            <v>167</v>
          </cell>
          <cell r="B167">
            <v>1810</v>
          </cell>
          <cell r="C167">
            <v>42884</v>
          </cell>
          <cell r="D167" t="str">
            <v>เงินรายได้</v>
          </cell>
          <cell r="E167" t="str">
            <v>เงินรายได้</v>
          </cell>
          <cell r="F167" t="str">
            <v>ผู้สำเร็จการศึกษาด้านวิทยาศาสตร์และเทคโนโลยี</v>
          </cell>
          <cell r="G167" t="str">
            <v>ซื้อวัสดุการเกษตร</v>
          </cell>
          <cell r="H167" t="str">
            <v>ค่าวัสดุ</v>
          </cell>
          <cell r="I167" t="str">
            <v>รวมบิล</v>
          </cell>
          <cell r="J167">
            <v>6668</v>
          </cell>
        </row>
        <row r="168">
          <cell r="A168">
            <v>168</v>
          </cell>
          <cell r="B168">
            <v>1811</v>
          </cell>
          <cell r="C168">
            <v>42884</v>
          </cell>
          <cell r="D168" t="str">
            <v>เงินรายได้</v>
          </cell>
          <cell r="E168" t="str">
            <v>เงินรายได้</v>
          </cell>
          <cell r="F168" t="str">
            <v>ผู้สำเร็จการศึกษาด้านวิทยาศาสตร์และเทคโนโลยี</v>
          </cell>
          <cell r="G168" t="str">
            <v>ซื้อวัสดุก่อสร้าง</v>
          </cell>
          <cell r="H168" t="str">
            <v>ค่าวัสดุ</v>
          </cell>
          <cell r="I168" t="str">
            <v>รวมบิล</v>
          </cell>
          <cell r="J168">
            <v>4765</v>
          </cell>
        </row>
        <row r="169">
          <cell r="A169">
            <v>169</v>
          </cell>
          <cell r="C169">
            <v>42912</v>
          </cell>
          <cell r="D169" t="str">
            <v>เงินรายได้</v>
          </cell>
          <cell r="E169" t="str">
            <v>เงินรายได้</v>
          </cell>
          <cell r="F169" t="str">
            <v>ผู้สำเร็จการศึกษาด้านวิทยาศาสตร์และเทคโนโลยี</v>
          </cell>
          <cell r="G169" t="str">
            <v>จ้างเหมาบริการดูแลรักษาลิฟท์ ครั้งที่ 4 (เม.ย - มิ.ย 60)</v>
          </cell>
          <cell r="H169" t="str">
            <v>ค่าใช้สอย</v>
          </cell>
          <cell r="I169" t="str">
            <v>บริษัท จาร์ดีน ชินด์เล่อร์(ไทย) จำกัด</v>
          </cell>
          <cell r="J169">
            <v>43236.03</v>
          </cell>
        </row>
        <row r="170">
          <cell r="A170">
            <v>170</v>
          </cell>
          <cell r="B170">
            <v>546</v>
          </cell>
          <cell r="C170">
            <v>42912</v>
          </cell>
          <cell r="D170" t="str">
            <v>เงินรายได้</v>
          </cell>
          <cell r="E170" t="str">
            <v>เงินรายได้</v>
          </cell>
          <cell r="F170" t="str">
            <v>ผู้สำเร็จการศึกษาด้านวิทยาศาสตร์และเทคโนโลยี</v>
          </cell>
          <cell r="G170" t="str">
            <v>ค่าโทรศัพท์ 034-352435 (พ.ค. 60)</v>
          </cell>
          <cell r="H170" t="str">
            <v>ค่าสาธารณูปโภค</v>
          </cell>
          <cell r="I170" t="str">
            <v xml:space="preserve">บริษัท ทีโอที จำกัด (มหาชน) </v>
          </cell>
          <cell r="J170">
            <v>267.5</v>
          </cell>
        </row>
        <row r="171">
          <cell r="A171">
            <v>171</v>
          </cell>
          <cell r="B171" t="str">
            <v>สบ.2601</v>
          </cell>
          <cell r="C171">
            <v>42922</v>
          </cell>
          <cell r="D171" t="str">
            <v>เงินงบประมาณ</v>
          </cell>
          <cell r="E171" t="str">
            <v>พื้นฐานด้านการพัฒนาและเสริมสร้างศักยภาพคน</v>
          </cell>
          <cell r="F171" t="str">
            <v>ผู้สำเร็จการศึกษาด้านวิทยาศาสตร์และเทคโนโลยี</v>
          </cell>
          <cell r="G171" t="str">
            <v>ซื้อวัสดุสำนักงาน</v>
          </cell>
          <cell r="H171" t="str">
            <v>ค่าวัสดุ</v>
          </cell>
          <cell r="I171" t="str">
            <v>เจมส์ โฆษณา</v>
          </cell>
          <cell r="J171">
            <v>2500</v>
          </cell>
        </row>
        <row r="172">
          <cell r="A172">
            <v>172</v>
          </cell>
          <cell r="B172" t="str">
            <v>สบ.2602</v>
          </cell>
          <cell r="C172">
            <v>42922</v>
          </cell>
          <cell r="D172" t="str">
            <v>เงินงบประมาณ</v>
          </cell>
          <cell r="E172" t="str">
            <v>พื้นฐานด้านการพัฒนาและเสริมสร้างศักยภาพคน</v>
          </cell>
          <cell r="F172" t="str">
            <v>ผู้สำเร็จการศึกษาด้านวิทยาศาสตร์และเทคโนโลยี</v>
          </cell>
          <cell r="G172" t="str">
            <v>ซื้อวัสดุสำนักงาน</v>
          </cell>
          <cell r="H172" t="str">
            <v>ค่าวัสดุ</v>
          </cell>
          <cell r="I172" t="str">
            <v>กิตติพงษ์ โฆษณา</v>
          </cell>
          <cell r="J172">
            <v>3900</v>
          </cell>
        </row>
        <row r="173">
          <cell r="A173">
            <v>173</v>
          </cell>
          <cell r="B173" t="str">
            <v>สบ.2603</v>
          </cell>
          <cell r="C173">
            <v>42922</v>
          </cell>
          <cell r="D173" t="str">
            <v>เงินงบประมาณ</v>
          </cell>
          <cell r="E173" t="str">
            <v>พื้นฐานด้านการพัฒนาและเสริมสร้างศักยภาพคน</v>
          </cell>
          <cell r="F173" t="str">
            <v>ผู้สำเร็จการศึกษาด้านวิทยาศาสตร์และเทคโนโลยี</v>
          </cell>
          <cell r="G173" t="str">
            <v>ซื้อวัสดุสำนักงาน</v>
          </cell>
          <cell r="H173" t="str">
            <v>ค่าวัสดุ</v>
          </cell>
          <cell r="I173" t="str">
            <v>โชคดี โฆษณา</v>
          </cell>
          <cell r="J173">
            <v>4500</v>
          </cell>
        </row>
        <row r="174">
          <cell r="A174">
            <v>174</v>
          </cell>
          <cell r="B174" t="str">
            <v>สบ.2604</v>
          </cell>
          <cell r="C174">
            <v>42922</v>
          </cell>
          <cell r="D174" t="str">
            <v>เงินงบประมาณ</v>
          </cell>
          <cell r="E174" t="str">
            <v>พื้นฐานด้านการพัฒนาและเสริมสร้างศักยภาพคน</v>
          </cell>
          <cell r="F174" t="str">
            <v>ผู้สำเร็จการศึกษาด้านวิทยาศาสตร์และเทคโนโลยี</v>
          </cell>
          <cell r="G174" t="str">
            <v>ซื้อวัสดุวิทยาศาสตร์</v>
          </cell>
          <cell r="H174" t="str">
            <v>ค่าวัสดุ</v>
          </cell>
          <cell r="I174" t="str">
            <v>บริษัท ประวัติ เรียล ซายน์ จำกัด</v>
          </cell>
          <cell r="J174">
            <v>42800</v>
          </cell>
        </row>
        <row r="175">
          <cell r="A175">
            <v>175</v>
          </cell>
          <cell r="B175" t="str">
            <v>สบ.2605</v>
          </cell>
          <cell r="C175">
            <v>42922</v>
          </cell>
          <cell r="D175" t="str">
            <v>เงินงบประมาณ</v>
          </cell>
          <cell r="E175" t="str">
            <v>พื้นฐานด้านการพัฒนาและเสริมสร้างศักยภาพคน</v>
          </cell>
          <cell r="F175" t="str">
            <v>ผู้สำเร็จการศึกษาด้านวิทยาศาสตร์และเทคโนโลยี</v>
          </cell>
          <cell r="G175" t="str">
            <v>ซื้อวัสดุวิทยาศาสตร์</v>
          </cell>
          <cell r="H175" t="str">
            <v>ค่าวัสดุ</v>
          </cell>
          <cell r="I175" t="str">
            <v>บริษัท ยู.พี.มาร์เก็ตติ้ง เยนเนอรัล ซัพพลาย จำกัด</v>
          </cell>
          <cell r="J175">
            <v>52900</v>
          </cell>
        </row>
        <row r="176">
          <cell r="A176">
            <v>176</v>
          </cell>
          <cell r="C176">
            <v>42901</v>
          </cell>
          <cell r="D176" t="str">
            <v>เงินรายได้</v>
          </cell>
          <cell r="E176" t="str">
            <v>เงินรายได้</v>
          </cell>
          <cell r="F176" t="str">
            <v>ผู้สำเร็จการศึกษาด้านวิทยาศาสตร์และเทคโนโลยี</v>
          </cell>
          <cell r="G176" t="str">
            <v>ซื้อวัสดุการแพทย์และเวชภัณฑ์</v>
          </cell>
          <cell r="H176" t="str">
            <v>ค่าวัสดุ</v>
          </cell>
          <cell r="I176" t="str">
            <v>ห้างขายยา กำแพงแสนเภสัช</v>
          </cell>
          <cell r="J176">
            <v>2046</v>
          </cell>
        </row>
        <row r="177">
          <cell r="A177">
            <v>177</v>
          </cell>
          <cell r="C177">
            <v>42902</v>
          </cell>
          <cell r="D177" t="str">
            <v>เงินรายได้</v>
          </cell>
          <cell r="E177" t="str">
            <v>เงินรายได้</v>
          </cell>
          <cell r="F177" t="str">
            <v>ผู้สำเร็จการศึกษาด้านวิทยาศาสตร์และเทคโนโลยี</v>
          </cell>
          <cell r="G177" t="str">
            <v>ซื้องานบ้านงานครัว</v>
          </cell>
          <cell r="H177" t="str">
            <v>ค่าวัสดุ</v>
          </cell>
          <cell r="I177" t="str">
            <v>ร้านชาญชัยพาณิช</v>
          </cell>
          <cell r="J177">
            <v>1800</v>
          </cell>
        </row>
        <row r="178">
          <cell r="A178">
            <v>178</v>
          </cell>
          <cell r="C178">
            <v>42898</v>
          </cell>
          <cell r="D178" t="str">
            <v>เงินรายได้</v>
          </cell>
          <cell r="E178" t="str">
            <v>เงินรายได้</v>
          </cell>
          <cell r="F178" t="str">
            <v>ผู้สำเร็จการศึกษาด้านวิทยาศาสตร์และเทคโนโลยี</v>
          </cell>
          <cell r="G178" t="str">
            <v>ซื้อวัสดุเครื่องแต่งกาย</v>
          </cell>
          <cell r="H178" t="str">
            <v>ค่าวัสดุ</v>
          </cell>
          <cell r="I178" t="str">
            <v xml:space="preserve">  STEP  SPORT</v>
          </cell>
          <cell r="J178">
            <v>48100</v>
          </cell>
        </row>
        <row r="179">
          <cell r="A179">
            <v>179</v>
          </cell>
          <cell r="B179">
            <v>2149</v>
          </cell>
          <cell r="C179">
            <v>42916</v>
          </cell>
          <cell r="D179" t="str">
            <v>เงินรายได้</v>
          </cell>
          <cell r="E179" t="str">
            <v>เงินรายได้</v>
          </cell>
          <cell r="F179" t="str">
            <v>ผู้สำเร็จการศึกษาด้านวิทยาศาสตร์และเทคโนโลยี</v>
          </cell>
          <cell r="G179" t="str">
            <v>จ้างเหมาบริการรักษาความปลอดภัย มิ.ย. 60</v>
          </cell>
          <cell r="H179" t="str">
            <v>ค่าใช้สอย</v>
          </cell>
          <cell r="I179" t="str">
            <v>บริษัท รักษาความปลอดภัย ที.เอส.จำกัด</v>
          </cell>
          <cell r="J179">
            <v>23950</v>
          </cell>
        </row>
        <row r="180">
          <cell r="A180">
            <v>180</v>
          </cell>
          <cell r="B180" t="str">
            <v>สบ.2663</v>
          </cell>
          <cell r="C180">
            <v>42935</v>
          </cell>
          <cell r="D180" t="str">
            <v>เงินงบประมาณ</v>
          </cell>
          <cell r="E180" t="str">
            <v>พื้นฐานด้านการพัฒนาและเสริมสร้างศักยภาพคน</v>
          </cell>
          <cell r="F180" t="str">
            <v>ผู้สำเร็จการศึกษาด้านวิทยาศาสตร์และเทคโนโลยี</v>
          </cell>
          <cell r="G180" t="str">
            <v>ซื้อวัสดุวิทยาศาสตร์</v>
          </cell>
          <cell r="H180" t="str">
            <v>ค่าวัสดุ</v>
          </cell>
          <cell r="I180" t="str">
            <v>บริษัท เอเซีย วอเตอร์ เอ็นจิเนียริ่ง จำกัด</v>
          </cell>
          <cell r="J180">
            <v>19046</v>
          </cell>
        </row>
        <row r="181">
          <cell r="A181">
            <v>181</v>
          </cell>
          <cell r="B181" t="str">
            <v>สบ.2664</v>
          </cell>
          <cell r="C181">
            <v>42935</v>
          </cell>
          <cell r="D181" t="str">
            <v>เงินงบประมาณ</v>
          </cell>
          <cell r="E181" t="str">
            <v>พื้นฐานด้านการพัฒนาและเสริมสร้างศักยภาพคน</v>
          </cell>
          <cell r="F181" t="str">
            <v>ผู้สำเร็จการศึกษาด้านวิทยาศาสตร์และเทคโนโลยี</v>
          </cell>
          <cell r="G181" t="str">
            <v>ซื้อวัสดุงานบ้านงานครัว</v>
          </cell>
          <cell r="H181" t="str">
            <v>ค่าวัสดุ</v>
          </cell>
          <cell r="I181" t="str">
            <v>บริษัท ประวัติ เรียล ซายน์ จำกัด</v>
          </cell>
          <cell r="J181">
            <v>4173</v>
          </cell>
        </row>
        <row r="182">
          <cell r="A182">
            <v>182</v>
          </cell>
          <cell r="B182" t="str">
            <v>สบ.2665</v>
          </cell>
          <cell r="C182">
            <v>42935</v>
          </cell>
          <cell r="D182" t="str">
            <v>เงินงบประมาณ</v>
          </cell>
          <cell r="E182" t="str">
            <v>พื้นฐานด้านการพัฒนาและเสริมสร้างศักยภาพคน</v>
          </cell>
          <cell r="F182" t="str">
            <v>ผู้สำเร็จการศึกษาด้านวิทยาศาสตร์และเทคโนโลยี</v>
          </cell>
          <cell r="G182" t="str">
            <v>ซื้อวัสดุวิทยาศาสตร์</v>
          </cell>
          <cell r="H182" t="str">
            <v>ค่าวัสดุ</v>
          </cell>
          <cell r="I182" t="str">
            <v>ห้างหุ้นส่วนจำกัด ที.ซี.สถาพร กรุ๊ป</v>
          </cell>
          <cell r="J182">
            <v>28549.25</v>
          </cell>
        </row>
        <row r="183">
          <cell r="A183">
            <v>183</v>
          </cell>
          <cell r="B183" t="str">
            <v>สบ.2723</v>
          </cell>
          <cell r="C183">
            <v>42936</v>
          </cell>
          <cell r="D183" t="str">
            <v>เงินงบประมาณ</v>
          </cell>
          <cell r="E183" t="str">
            <v>พื้นฐานด้านการพัฒนาและเสริมสร้างศักยภาพคน</v>
          </cell>
          <cell r="F183" t="str">
            <v>ผู้สำเร็จการศึกษาด้านวิทยาศาสตร์และเทคโนโลยี</v>
          </cell>
          <cell r="G183" t="str">
            <v>ซื้อวัสดุวิทยาศาสตร์</v>
          </cell>
          <cell r="H183" t="str">
            <v>ค่าวัสดุ</v>
          </cell>
          <cell r="I183" t="str">
            <v>ห้างหุ้นส่วนจำกัด ที.ซี.สถาพร กรุ๊ป</v>
          </cell>
          <cell r="J183">
            <v>11716.5</v>
          </cell>
        </row>
        <row r="184">
          <cell r="A184">
            <v>184</v>
          </cell>
          <cell r="B184" t="str">
            <v>สบ.2724</v>
          </cell>
          <cell r="C184">
            <v>42936</v>
          </cell>
          <cell r="D184" t="str">
            <v>เงินงบประมาณ</v>
          </cell>
          <cell r="E184" t="str">
            <v>พื้นฐานด้านการพัฒนาและเสริมสร้างศักยภาพคน</v>
          </cell>
          <cell r="F184" t="str">
            <v>ผู้สำเร็จการศึกษาด้านวิทยาศาสตร์และเทคโนโลยี</v>
          </cell>
          <cell r="G184" t="str">
            <v>ซื้อวัสดุคอมพิวเตอร์</v>
          </cell>
          <cell r="H184" t="str">
            <v>ค่าวัสดุ</v>
          </cell>
          <cell r="I184" t="str">
            <v>บริษัท เอ็น.ที. คอมพิวเตอร์ แอนด์ คอมมูนิเคชั่น จำกัด</v>
          </cell>
          <cell r="J184">
            <v>7650</v>
          </cell>
        </row>
        <row r="185">
          <cell r="A185">
            <v>185</v>
          </cell>
          <cell r="B185">
            <v>2258</v>
          </cell>
          <cell r="C185">
            <v>42927</v>
          </cell>
          <cell r="D185" t="str">
            <v>เงินรายได้</v>
          </cell>
          <cell r="E185" t="str">
            <v>เงินรายได้</v>
          </cell>
          <cell r="F185" t="str">
            <v>ผู้สำเร็จการศึกษาด้านวิทยาศาสตร์และเทคโนโลยี</v>
          </cell>
          <cell r="G185" t="str">
            <v>จ้างเหมาบริการ</v>
          </cell>
          <cell r="H185" t="str">
            <v>ค่าใช้สอย</v>
          </cell>
          <cell r="I185" t="str">
            <v>นายทศพล โรจน์ธรรมรักษ์</v>
          </cell>
          <cell r="J185">
            <v>3000</v>
          </cell>
        </row>
        <row r="186">
          <cell r="A186">
            <v>186</v>
          </cell>
          <cell r="B186">
            <v>2257</v>
          </cell>
          <cell r="C186">
            <v>42927</v>
          </cell>
          <cell r="D186" t="str">
            <v>เงินรายได้</v>
          </cell>
          <cell r="E186" t="str">
            <v>เงินรายได้</v>
          </cell>
          <cell r="F186" t="str">
            <v>ผู้สำเร็จการศึกษาด้านวิทยาศาสตร์และเทคโนโลยี</v>
          </cell>
          <cell r="G186" t="str">
            <v>ซื้อวัสดุสำนักงาน</v>
          </cell>
          <cell r="H186" t="str">
            <v>ค่าวัสดุ</v>
          </cell>
          <cell r="I186">
            <v>0</v>
          </cell>
          <cell r="J186">
            <v>2100</v>
          </cell>
        </row>
        <row r="187">
          <cell r="A187">
            <v>187</v>
          </cell>
          <cell r="B187">
            <v>2411</v>
          </cell>
          <cell r="C187">
            <v>42937</v>
          </cell>
          <cell r="D187" t="str">
            <v>เงินรายได้</v>
          </cell>
          <cell r="E187" t="str">
            <v>เงินรายได้</v>
          </cell>
          <cell r="F187" t="str">
            <v>ผู้สำเร็จการศึกษาด้านวิทยาศาสตร์และเทคโนโลยี</v>
          </cell>
          <cell r="G187" t="str">
            <v>ค่าใช้จ่ายเดินทาง วันที่ 27 ก.ค. 60</v>
          </cell>
          <cell r="H187" t="str">
            <v>ค่าใช้สอย</v>
          </cell>
          <cell r="I187">
            <v>0</v>
          </cell>
          <cell r="J187">
            <v>2825</v>
          </cell>
        </row>
        <row r="188">
          <cell r="A188">
            <v>188</v>
          </cell>
          <cell r="B188">
            <v>2287</v>
          </cell>
          <cell r="C188">
            <v>42929</v>
          </cell>
          <cell r="D188" t="str">
            <v>เงินรายได้</v>
          </cell>
          <cell r="E188" t="str">
            <v>เงินรายได้</v>
          </cell>
          <cell r="F188" t="str">
            <v>ผู้สำเร็จการศึกษาด้านวิทยาศาสตร์และเทคโนโลยี</v>
          </cell>
          <cell r="G188" t="str">
            <v>ค่าใช้จ่ายเดินทาง วันที่  19 ก.ค. 60</v>
          </cell>
          <cell r="H188" t="str">
            <v>ค่าใช้สอย</v>
          </cell>
          <cell r="I188">
            <v>0</v>
          </cell>
          <cell r="J188">
            <v>800</v>
          </cell>
        </row>
        <row r="189">
          <cell r="A189">
            <v>189</v>
          </cell>
          <cell r="B189">
            <v>2282</v>
          </cell>
          <cell r="C189">
            <v>42928</v>
          </cell>
          <cell r="D189" t="str">
            <v>เงินรายได้</v>
          </cell>
          <cell r="E189" t="str">
            <v>เงินรายได้</v>
          </cell>
          <cell r="F189" t="str">
            <v>ผู้สำเร็จการศึกษาด้านวิทยาศาสตร์และเทคโนโลยี</v>
          </cell>
          <cell r="G189" t="str">
            <v>ค่าใช้จ่ายเดินทาง วันที่  14 ก.ค. 60</v>
          </cell>
          <cell r="H189" t="str">
            <v>ค่าใช้สอย</v>
          </cell>
          <cell r="I189">
            <v>0</v>
          </cell>
          <cell r="J189">
            <v>800</v>
          </cell>
        </row>
        <row r="190">
          <cell r="A190">
            <v>190</v>
          </cell>
          <cell r="B190">
            <v>2341</v>
          </cell>
          <cell r="C190">
            <v>42933</v>
          </cell>
          <cell r="D190" t="str">
            <v>เงินรายได้</v>
          </cell>
          <cell r="E190" t="str">
            <v>เงินรายได้</v>
          </cell>
          <cell r="F190" t="str">
            <v>ผู้สำเร็จการศึกษาด้านวิทยาศาสตร์และเทคโนโลยี</v>
          </cell>
          <cell r="G190" t="str">
            <v>ค่าใช้จ่ายเดินทาง วันที่  18 ก.ค. 60</v>
          </cell>
          <cell r="H190" t="str">
            <v>ค่าใช้สอย</v>
          </cell>
          <cell r="I190">
            <v>0</v>
          </cell>
          <cell r="J190">
            <v>2740</v>
          </cell>
        </row>
        <row r="191">
          <cell r="A191">
            <v>191</v>
          </cell>
          <cell r="B191">
            <v>2455</v>
          </cell>
          <cell r="C191">
            <v>42941</v>
          </cell>
          <cell r="D191" t="str">
            <v>เงินรายได้</v>
          </cell>
          <cell r="E191" t="str">
            <v>เงินรายได้</v>
          </cell>
          <cell r="F191" t="str">
            <v>ผู้สำเร็จการศึกษาด้านวิทยาศาสตร์และเทคโนโลยี</v>
          </cell>
          <cell r="G191" t="str">
            <v>วัสดุสำนักงาน</v>
          </cell>
          <cell r="H191" t="str">
            <v>ค่าวัสดุ</v>
          </cell>
          <cell r="I191" t="str">
            <v>ร้านป้าเต๋าหู้,ร้านจอย</v>
          </cell>
          <cell r="J191">
            <v>980</v>
          </cell>
        </row>
        <row r="192">
          <cell r="A192">
            <v>192</v>
          </cell>
          <cell r="B192">
            <v>2456</v>
          </cell>
          <cell r="C192">
            <v>42941</v>
          </cell>
          <cell r="D192" t="str">
            <v>เงินรายได้</v>
          </cell>
          <cell r="E192" t="str">
            <v>เงินรายได้</v>
          </cell>
          <cell r="F192" t="str">
            <v>ผู้สำเร็จการศึกษาด้านวิทยาศาสตร์และเทคโนโลยี</v>
          </cell>
          <cell r="G192" t="str">
            <v>จ้างเหมาบริการจัดพานพวงมาลา</v>
          </cell>
          <cell r="H192" t="str">
            <v>ค่าใช้สอย</v>
          </cell>
          <cell r="I192" t="str">
            <v>ร้านดอกไม้ ฟิโอเร่</v>
          </cell>
          <cell r="J192">
            <v>5640</v>
          </cell>
        </row>
        <row r="193">
          <cell r="A193">
            <v>193</v>
          </cell>
          <cell r="B193">
            <v>2457</v>
          </cell>
          <cell r="C193">
            <v>42941</v>
          </cell>
          <cell r="D193" t="str">
            <v>เงินรายได้</v>
          </cell>
          <cell r="E193" t="str">
            <v>เงินรายได้</v>
          </cell>
          <cell r="F193" t="str">
            <v>ผู้สำเร็จการศึกษาด้านวิทยาศาสตร์และเทคโนโลยี</v>
          </cell>
          <cell r="G193" t="str">
            <v>จ้างเหมาบริการถ่ายภาพมุมสูง</v>
          </cell>
          <cell r="H193" t="str">
            <v>ค่าใช้สอย</v>
          </cell>
          <cell r="I193" t="str">
            <v>นายทศพล โรจน์ธรรมรักษ์</v>
          </cell>
          <cell r="J193">
            <v>1000</v>
          </cell>
        </row>
        <row r="194">
          <cell r="A194">
            <v>194</v>
          </cell>
          <cell r="B194" t="str">
            <v>ค/0658</v>
          </cell>
          <cell r="C194">
            <v>42950</v>
          </cell>
          <cell r="D194" t="str">
            <v>เงินรายได้</v>
          </cell>
          <cell r="E194" t="str">
            <v>เงินรายได้</v>
          </cell>
          <cell r="F194" t="str">
            <v>ผู้สำเร็จการศึกษาด้านวิทยาศาสตร์และเทคโนโลยี</v>
          </cell>
          <cell r="G194" t="str">
            <v>ค่าโทรศัพท์ 034-351517  พ.ค. 60</v>
          </cell>
          <cell r="H194" t="str">
            <v>ค่าสาธารณูปโภค</v>
          </cell>
          <cell r="I194" t="str">
            <v xml:space="preserve">บริษัท ทีโอที จำกัด (มหาชน) </v>
          </cell>
          <cell r="J194">
            <v>107</v>
          </cell>
        </row>
        <row r="195">
          <cell r="A195">
            <v>195</v>
          </cell>
          <cell r="B195" t="str">
            <v>ค/0657</v>
          </cell>
          <cell r="C195">
            <v>42950</v>
          </cell>
          <cell r="D195" t="str">
            <v>เงินรายได้</v>
          </cell>
          <cell r="E195" t="str">
            <v>เงินรายได้</v>
          </cell>
          <cell r="F195" t="str">
            <v>ผู้สำเร็จการศึกษาด้านวิทยาศาสตร์และเทคโนโลยี</v>
          </cell>
          <cell r="G195" t="str">
            <v>ค่าโทรศัพท์ 034-351517  มิ.ย. 60</v>
          </cell>
          <cell r="H195" t="str">
            <v>ค่าสาธารณูปโภค</v>
          </cell>
          <cell r="I195" t="str">
            <v xml:space="preserve">บริษัท ทีโอที จำกัด (มหาชน) </v>
          </cell>
          <cell r="J195">
            <v>107</v>
          </cell>
        </row>
        <row r="196">
          <cell r="A196">
            <v>196</v>
          </cell>
          <cell r="B196" t="str">
            <v>ค/0656</v>
          </cell>
          <cell r="C196">
            <v>42950</v>
          </cell>
          <cell r="D196" t="str">
            <v>เงินรายได้</v>
          </cell>
          <cell r="E196" t="str">
            <v>เงินรายได้</v>
          </cell>
          <cell r="F196" t="str">
            <v>ผู้สำเร็จการศึกษาด้านวิทยาศาสตร์และเทคโนโลยี</v>
          </cell>
          <cell r="G196" t="str">
            <v>ค่าโทรศัพท์ 034-351406  พ.ค. 60</v>
          </cell>
          <cell r="H196" t="str">
            <v>ค่าสาธารณูปโภค</v>
          </cell>
          <cell r="I196" t="str">
            <v xml:space="preserve">บริษัท ทีโอที จำกัด (มหาชน) </v>
          </cell>
          <cell r="J196">
            <v>476.74</v>
          </cell>
        </row>
        <row r="197">
          <cell r="A197">
            <v>197</v>
          </cell>
          <cell r="B197" t="str">
            <v>ค/0655</v>
          </cell>
          <cell r="C197">
            <v>42950</v>
          </cell>
          <cell r="D197" t="str">
            <v>เงินรายได้</v>
          </cell>
          <cell r="E197" t="str">
            <v>เงินรายได้</v>
          </cell>
          <cell r="F197" t="str">
            <v>ผู้สำเร็จการศึกษาด้านวิทยาศาสตร์และเทคโนโลยี</v>
          </cell>
          <cell r="G197" t="str">
            <v>ค่าโทรศัพท์ 034-352435  มิ.ย. 60</v>
          </cell>
          <cell r="H197" t="str">
            <v>ค่าสาธารณูปโภค</v>
          </cell>
          <cell r="I197" t="str">
            <v xml:space="preserve">บริษัท ทีโอที จำกัด (มหาชน) </v>
          </cell>
          <cell r="J197">
            <v>107</v>
          </cell>
        </row>
        <row r="198">
          <cell r="A198">
            <v>198</v>
          </cell>
          <cell r="B198">
            <v>2616</v>
          </cell>
          <cell r="C198">
            <v>42955</v>
          </cell>
          <cell r="D198" t="str">
            <v>เงินรายได้</v>
          </cell>
          <cell r="E198" t="str">
            <v>เงินรายได้</v>
          </cell>
          <cell r="F198" t="str">
            <v>ผู้สำเร็จการศึกษาด้านวิทยาศาสตร์และเทคโนโลยี</v>
          </cell>
          <cell r="G198" t="str">
            <v>ค่าเช่ารถยนต์ ฮย 8707 กทม.</v>
          </cell>
          <cell r="H198" t="str">
            <v>ค่าใช้สอย</v>
          </cell>
          <cell r="I198" t="str">
            <v>บริษัท ศรีวัฒน์ ลิสซิ่ง จำกัด</v>
          </cell>
          <cell r="J198">
            <v>18179.3</v>
          </cell>
        </row>
        <row r="199">
          <cell r="A199">
            <v>199</v>
          </cell>
          <cell r="D199" t="str">
            <v>เงินรายได้</v>
          </cell>
          <cell r="E199" t="str">
            <v>เงินรายได้</v>
          </cell>
          <cell r="F199" t="str">
            <v>ผู้สำเร็จการศึกษาด้านวิทยาศาสตร์และเทคโนโลยี</v>
          </cell>
          <cell r="G199" t="str">
            <v>ค่าเช่ารถยนต์ ฮย 8707 กทม.</v>
          </cell>
          <cell r="H199" t="str">
            <v>ค่าใช้สอย</v>
          </cell>
          <cell r="I199" t="str">
            <v>บริษัท ศรีวัฒน์ ลิสซิ่ง จำกัด</v>
          </cell>
          <cell r="J199">
            <v>0</v>
          </cell>
        </row>
        <row r="200">
          <cell r="A200">
            <v>200</v>
          </cell>
          <cell r="B200" t="str">
            <v>ค/0687</v>
          </cell>
          <cell r="C200">
            <v>42958</v>
          </cell>
          <cell r="D200" t="str">
            <v>เงินรายได้</v>
          </cell>
          <cell r="E200" t="str">
            <v>เงินรายได้</v>
          </cell>
          <cell r="F200" t="str">
            <v>ผู้สำเร็จการศึกษาด้านวิทยาศาสตร์และเทคโนโลยี</v>
          </cell>
          <cell r="G200" t="str">
            <v>ค่าโทรศัพท์ 034-352435 ก.ค. 60</v>
          </cell>
          <cell r="H200" t="str">
            <v>ค่าสาธารณูปโภค</v>
          </cell>
          <cell r="I200" t="str">
            <v xml:space="preserve">บริษัท ทีโอที จำกัด (มหาชน) </v>
          </cell>
          <cell r="J200">
            <v>107</v>
          </cell>
        </row>
        <row r="201">
          <cell r="A201">
            <v>201</v>
          </cell>
          <cell r="B201">
            <v>2524</v>
          </cell>
          <cell r="C201">
            <v>42948</v>
          </cell>
          <cell r="D201" t="str">
            <v>เงินรายได้</v>
          </cell>
          <cell r="E201" t="str">
            <v>เงินรายได้</v>
          </cell>
          <cell r="F201" t="str">
            <v>ผู้สำเร็จการศึกษาด้านวิทยาศาสตร์และเทคโนโลยี</v>
          </cell>
          <cell r="G201" t="str">
            <v>จ้างเหมารักษาความปลอดภัย  ก.ค. 60</v>
          </cell>
          <cell r="H201" t="str">
            <v>ค่าใช้สอย</v>
          </cell>
          <cell r="I201" t="str">
            <v>บริษัท รักษาความปลอดภัย ที.เอส.จำกัด</v>
          </cell>
          <cell r="J201">
            <v>23950</v>
          </cell>
        </row>
        <row r="202">
          <cell r="A202">
            <v>202</v>
          </cell>
          <cell r="B202">
            <v>2814</v>
          </cell>
          <cell r="C202">
            <v>42971</v>
          </cell>
          <cell r="D202" t="str">
            <v>เงินรายได้</v>
          </cell>
          <cell r="E202" t="str">
            <v>เงินรายได้</v>
          </cell>
          <cell r="F202" t="str">
            <v>ผู้สำเร็จการศึกษาด้านวิทยาศาสตร์และเทคโนโลยี</v>
          </cell>
          <cell r="G202" t="str">
            <v>ค่าใช้จ่ายเดินทาง 28 ส.ค. 2560</v>
          </cell>
          <cell r="H202" t="str">
            <v>ค่าใช้สอย</v>
          </cell>
          <cell r="I202">
            <v>0</v>
          </cell>
          <cell r="J202">
            <v>1220</v>
          </cell>
        </row>
        <row r="203">
          <cell r="A203">
            <v>203</v>
          </cell>
          <cell r="B203">
            <v>2707</v>
          </cell>
          <cell r="C203">
            <v>42963</v>
          </cell>
          <cell r="D203" t="str">
            <v>เงินรายได้</v>
          </cell>
          <cell r="E203" t="str">
            <v>เงินรายได้</v>
          </cell>
          <cell r="F203" t="str">
            <v>ผู้สำเร็จการศึกษาด้านวิทยาศาสตร์และเทคโนโลยี</v>
          </cell>
          <cell r="G203" t="str">
            <v>จ้างเหมาบริการ เช่ารถตู้</v>
          </cell>
          <cell r="H203" t="str">
            <v>ค่าใช้สอย</v>
          </cell>
          <cell r="I203" t="str">
            <v>นายทนงศักดิ์  รสิตานนท์</v>
          </cell>
          <cell r="J203">
            <v>2500</v>
          </cell>
        </row>
        <row r="204">
          <cell r="A204">
            <v>204</v>
          </cell>
          <cell r="C204">
            <v>42963</v>
          </cell>
          <cell r="D204" t="str">
            <v>เงินรายได้</v>
          </cell>
          <cell r="E204" t="str">
            <v>เงินรายได้</v>
          </cell>
          <cell r="F204" t="str">
            <v>ผู้สำเร็จการศึกษาด้านวิทยาศาสตร์และเทคโนโลยี</v>
          </cell>
          <cell r="G204" t="str">
            <v>ซื้อวัสดุสำนักงาน</v>
          </cell>
          <cell r="H204" t="str">
            <v>ค่าวัสดุ</v>
          </cell>
          <cell r="I204" t="str">
            <v>รวมบิล</v>
          </cell>
          <cell r="J204">
            <v>1605</v>
          </cell>
        </row>
        <row r="205">
          <cell r="A205">
            <v>205</v>
          </cell>
          <cell r="C205">
            <v>42963</v>
          </cell>
          <cell r="D205" t="str">
            <v>เงินรายได้</v>
          </cell>
          <cell r="E205" t="str">
            <v>เงินรายได้</v>
          </cell>
          <cell r="F205" t="str">
            <v>ผู้สำเร็จการศึกษาด้านวิทยาศาสตร์และเทคโนโลยี</v>
          </cell>
          <cell r="G205" t="str">
            <v>จ้าง เช่าเต๊นท์</v>
          </cell>
          <cell r="H205" t="str">
            <v>ค่าใช้สอย</v>
          </cell>
          <cell r="I205" t="str">
            <v>นายนิพนธ์  สุวรรณ์นอง</v>
          </cell>
          <cell r="J205">
            <v>3000</v>
          </cell>
        </row>
        <row r="206">
          <cell r="A206">
            <v>206</v>
          </cell>
          <cell r="C206">
            <v>42979</v>
          </cell>
          <cell r="D206" t="str">
            <v>เงินรายได้</v>
          </cell>
          <cell r="E206" t="str">
            <v>เงินรายได้</v>
          </cell>
          <cell r="F206" t="str">
            <v>ผู้สำเร็จการศึกษาด้านวิทยาศาสตร์และเทคโนโลยี</v>
          </cell>
          <cell r="G206" t="str">
            <v>ค่าโทรศัพท์ 034-351406  ก.ค. 60</v>
          </cell>
          <cell r="H206" t="str">
            <v>ค่าสาธารณูปโภค</v>
          </cell>
          <cell r="I206" t="str">
            <v xml:space="preserve">บริษัท ทีโอที จำกัด (มหาชน) </v>
          </cell>
          <cell r="J206">
            <v>360.86</v>
          </cell>
        </row>
        <row r="207">
          <cell r="A207">
            <v>207</v>
          </cell>
          <cell r="B207">
            <v>2908</v>
          </cell>
          <cell r="C207">
            <v>42982</v>
          </cell>
          <cell r="D207" t="str">
            <v>เงินรายได้</v>
          </cell>
          <cell r="E207" t="str">
            <v>เงินรายได้</v>
          </cell>
          <cell r="F207" t="str">
            <v>ผู้สำเร็จการศึกษาด้านวิทยาศาสตร์และเทคโนโลยี</v>
          </cell>
          <cell r="G207" t="str">
            <v>ค่าใช้จ่ายเดินทาง 5 ก.ย. 60</v>
          </cell>
          <cell r="H207" t="str">
            <v>ค่าใช้สอย</v>
          </cell>
          <cell r="J207">
            <v>340</v>
          </cell>
        </row>
        <row r="208">
          <cell r="A208">
            <v>208</v>
          </cell>
          <cell r="B208">
            <v>2882</v>
          </cell>
          <cell r="C208">
            <v>42979</v>
          </cell>
          <cell r="D208" t="str">
            <v>เงินรายได้</v>
          </cell>
          <cell r="E208" t="str">
            <v>เงินรายได้</v>
          </cell>
          <cell r="F208" t="str">
            <v>ผู้สำเร็จการศึกษาด้านวิทยาศาสตร์และเทคโนโลยี</v>
          </cell>
          <cell r="G208" t="str">
            <v>ขอเบิกค่าไปรษณี ส.ค. 60</v>
          </cell>
          <cell r="H208" t="str">
            <v>ค่าสาธารณูปโภค</v>
          </cell>
          <cell r="I208" t="str">
            <v>ไปรษณีไทย</v>
          </cell>
          <cell r="J208">
            <v>1058</v>
          </cell>
        </row>
        <row r="209">
          <cell r="A209">
            <v>209</v>
          </cell>
          <cell r="B209">
            <v>2951</v>
          </cell>
          <cell r="C209">
            <v>42955</v>
          </cell>
          <cell r="D209" t="str">
            <v>เงินรายได้</v>
          </cell>
          <cell r="E209" t="str">
            <v>เงินรายได้</v>
          </cell>
          <cell r="F209" t="str">
            <v>ผู้สำเร็จการศึกษาด้านวิทยาศาสตร์และเทคโนโลยี</v>
          </cell>
          <cell r="G209" t="str">
            <v>ค่าเช่ารถยนต์ ฮย 8707 กทม. (ส.ค. 60)</v>
          </cell>
          <cell r="H209" t="str">
            <v>ค่าใช้สอย</v>
          </cell>
          <cell r="I209" t="str">
            <v>บริษัท ศรีวัฒน์ ลิสซิ่ง จำกัด</v>
          </cell>
          <cell r="J209">
            <v>18179.3</v>
          </cell>
        </row>
        <row r="210">
          <cell r="A210">
            <v>210</v>
          </cell>
          <cell r="B210">
            <v>2936</v>
          </cell>
          <cell r="C210">
            <v>42969</v>
          </cell>
          <cell r="D210" t="str">
            <v>เงินรายได้</v>
          </cell>
          <cell r="E210" t="str">
            <v>เงินรายได้</v>
          </cell>
          <cell r="F210" t="str">
            <v>ผู้สำเร็จการศึกษาด้านวิทยาศาสตร์และเทคโนโลยี</v>
          </cell>
          <cell r="G210" t="str">
            <v>ซื้อวัสดุสำนักงาน</v>
          </cell>
          <cell r="H210" t="str">
            <v>ค่าวัสดุ</v>
          </cell>
          <cell r="I210" t="str">
            <v>ร้านคนึงกิ๊ฟชอบ</v>
          </cell>
          <cell r="J210">
            <v>3000</v>
          </cell>
        </row>
        <row r="211">
          <cell r="A211">
            <v>211</v>
          </cell>
          <cell r="B211" t="str">
            <v>ค/0687</v>
          </cell>
          <cell r="C211">
            <v>42962</v>
          </cell>
          <cell r="D211" t="str">
            <v>เงินรายได้</v>
          </cell>
          <cell r="E211" t="str">
            <v>เงินรายได้</v>
          </cell>
          <cell r="F211" t="str">
            <v>ผู้สำเร็จการศึกษาด้านวิทยาศาสตร์และเทคโนโลยี</v>
          </cell>
          <cell r="G211" t="str">
            <v>วัสดุงานบ้านงานครัว</v>
          </cell>
          <cell r="H211" t="str">
            <v>ค่าวัสดุ</v>
          </cell>
          <cell r="I211" t="str">
            <v>นางสกนธ์วรรณ  ทูลสูงเนิน</v>
          </cell>
          <cell r="J211">
            <v>3000</v>
          </cell>
        </row>
        <row r="212">
          <cell r="A212">
            <v>212</v>
          </cell>
          <cell r="B212" t="str">
            <v>ค/0728</v>
          </cell>
          <cell r="C212">
            <v>42969</v>
          </cell>
          <cell r="D212" t="str">
            <v>เงินรายได้</v>
          </cell>
          <cell r="E212" t="str">
            <v>เงินรายได้</v>
          </cell>
          <cell r="F212" t="str">
            <v>ผู้สำเร็จการศึกษาด้านวิทยาศาสตร์และเทคโนโลยี</v>
          </cell>
          <cell r="G212" t="str">
            <v>จ้างเหมาบริการ</v>
          </cell>
          <cell r="H212" t="str">
            <v>ค่าใช้สอย</v>
          </cell>
          <cell r="I212" t="str">
            <v>นายพิชา  ชินราษี</v>
          </cell>
          <cell r="J212">
            <v>2300</v>
          </cell>
        </row>
        <row r="213">
          <cell r="A213">
            <v>213</v>
          </cell>
          <cell r="B213" t="str">
            <v>ค/0615</v>
          </cell>
          <cell r="C213">
            <v>42968</v>
          </cell>
          <cell r="D213" t="str">
            <v>เงินรายได้</v>
          </cell>
          <cell r="E213" t="str">
            <v>เงินรายได้</v>
          </cell>
          <cell r="F213" t="str">
            <v>ผู้สำเร็จการศึกษาด้านวิทยาศาสตร์และเทคโนโลยี</v>
          </cell>
          <cell r="G213" t="str">
            <v xml:space="preserve">ซื้อวัสดุเชื้อเพลิง  </v>
          </cell>
          <cell r="H213" t="str">
            <v>ค่าวัสดุ</v>
          </cell>
          <cell r="I213" t="str">
            <v>ห.จ.ก.โชคเจริญ ดี บริการ</v>
          </cell>
          <cell r="J213">
            <v>4852.3999999999996</v>
          </cell>
        </row>
        <row r="214">
          <cell r="A214">
            <v>214</v>
          </cell>
          <cell r="B214">
            <v>2936</v>
          </cell>
          <cell r="C214">
            <v>42969</v>
          </cell>
          <cell r="D214" t="str">
            <v>เงินรายได้</v>
          </cell>
          <cell r="E214" t="str">
            <v>เงินรายได้</v>
          </cell>
          <cell r="F214" t="str">
            <v>ผู้สำเร็จการศึกษาด้านวิทยาศาสตร์และเทคโนโลยี</v>
          </cell>
          <cell r="G214" t="str">
            <v>ซื้อวัสดุสำนักงาน</v>
          </cell>
          <cell r="H214" t="str">
            <v>ค่าวัสดุ</v>
          </cell>
          <cell r="I214" t="str">
            <v>ร้านคนึงกิ๊ฟชอบ</v>
          </cell>
          <cell r="J214">
            <v>3000</v>
          </cell>
        </row>
        <row r="215">
          <cell r="A215">
            <v>215</v>
          </cell>
          <cell r="B215">
            <v>3056</v>
          </cell>
          <cell r="C215">
            <v>42993</v>
          </cell>
          <cell r="D215" t="str">
            <v>เงินรายได้</v>
          </cell>
          <cell r="E215" t="str">
            <v>เงินรายได้</v>
          </cell>
          <cell r="F215" t="str">
            <v>ผู้สำเร็จการศึกษาด้านวิทยาศาสตร์และเทคโนโลยี</v>
          </cell>
          <cell r="G215" t="str">
            <v>ค่าโทรศัพท์ 034-352435 ส.ค. 60</v>
          </cell>
          <cell r="H215" t="str">
            <v>สาธารณูปโภค</v>
          </cell>
          <cell r="I215" t="str">
            <v xml:space="preserve">บริษัท ทีโอที จำกัด (มหาชน) </v>
          </cell>
          <cell r="J215">
            <v>107</v>
          </cell>
        </row>
        <row r="216">
          <cell r="A216">
            <v>216</v>
          </cell>
          <cell r="J216">
            <v>0</v>
          </cell>
        </row>
        <row r="217">
          <cell r="A217">
            <v>217</v>
          </cell>
        </row>
      </sheetData>
      <sheetData sheetId="1">
        <row r="1">
          <cell r="C1" t="str">
            <v>new ID</v>
          </cell>
          <cell r="D1" t="str">
            <v>รายการ</v>
          </cell>
          <cell r="E1" t="str">
            <v>จำนวน</v>
          </cell>
          <cell r="F1" t="str">
            <v>หน่วยนับ</v>
          </cell>
          <cell r="G1" t="str">
            <v>ราคาต่อหน่วย</v>
          </cell>
        </row>
        <row r="2">
          <cell r="C2" t="str">
            <v>1-1</v>
          </cell>
          <cell r="D2" t="str">
            <v>วัสดุสำนักงาน</v>
          </cell>
          <cell r="E2">
            <v>1</v>
          </cell>
          <cell r="F2" t="str">
            <v>ชุด</v>
          </cell>
          <cell r="G2">
            <v>42548</v>
          </cell>
        </row>
        <row r="3">
          <cell r="C3" t="str">
            <v>2-1</v>
          </cell>
          <cell r="D3" t="str">
            <v>ค่าโทรศัพท์ 034-352435  ก.ย. 59</v>
          </cell>
          <cell r="E3">
            <v>1</v>
          </cell>
          <cell r="F3" t="str">
            <v>เดือน</v>
          </cell>
          <cell r="G3">
            <v>107</v>
          </cell>
        </row>
        <row r="4">
          <cell r="C4" t="str">
            <v>3-1</v>
          </cell>
          <cell r="D4" t="str">
            <v>น้ำมันเบนซิน</v>
          </cell>
          <cell r="E4">
            <v>150</v>
          </cell>
          <cell r="F4" t="str">
            <v>ลิตร</v>
          </cell>
          <cell r="G4">
            <v>33.06</v>
          </cell>
        </row>
        <row r="5">
          <cell r="C5" t="str">
            <v>4-1</v>
          </cell>
          <cell r="D5" t="str">
            <v>ค่าโทรศัพท์ 034-281-083  ก.ย. 59</v>
          </cell>
          <cell r="E5">
            <v>1</v>
          </cell>
          <cell r="F5" t="str">
            <v>เดือน</v>
          </cell>
          <cell r="G5">
            <v>108.07</v>
          </cell>
        </row>
        <row r="6">
          <cell r="C6" t="str">
            <v>5-1</v>
          </cell>
          <cell r="D6" t="str">
            <v>ค่าโทรศัพท์ 034-281-082   ก.ย. 59</v>
          </cell>
          <cell r="E6">
            <v>1</v>
          </cell>
          <cell r="F6" t="str">
            <v>เดือน</v>
          </cell>
          <cell r="G6">
            <v>184.04</v>
          </cell>
        </row>
        <row r="7">
          <cell r="C7" t="str">
            <v>6-1</v>
          </cell>
          <cell r="D7" t="str">
            <v>DC5010CP   131696</v>
          </cell>
          <cell r="E7">
            <v>18500</v>
          </cell>
          <cell r="F7" t="str">
            <v>แผ่น</v>
          </cell>
          <cell r="G7">
            <v>0.4</v>
          </cell>
        </row>
        <row r="8">
          <cell r="C8" t="str">
            <v>6-2</v>
          </cell>
          <cell r="D8" t="str">
            <v>DC5010CP   131696</v>
          </cell>
          <cell r="E8">
            <v>1666</v>
          </cell>
          <cell r="F8" t="str">
            <v>แผ่น</v>
          </cell>
          <cell r="G8">
            <v>0.4</v>
          </cell>
        </row>
        <row r="9">
          <cell r="C9" t="str">
            <v>7-1</v>
          </cell>
          <cell r="D9" t="str">
            <v>อแดปเตอร์</v>
          </cell>
          <cell r="E9">
            <v>1</v>
          </cell>
          <cell r="F9" t="str">
            <v>ชุด</v>
          </cell>
          <cell r="G9">
            <v>850</v>
          </cell>
        </row>
        <row r="10">
          <cell r="C10" t="str">
            <v>8-1</v>
          </cell>
          <cell r="D10" t="str">
            <v>ค่าถ่ายเอกสาร</v>
          </cell>
          <cell r="E10">
            <v>1646</v>
          </cell>
          <cell r="F10" t="str">
            <v>แผ่น</v>
          </cell>
          <cell r="G10">
            <v>0.5</v>
          </cell>
        </row>
        <row r="11">
          <cell r="C11" t="str">
            <v>9-1</v>
          </cell>
          <cell r="D11" t="str">
            <v>ค่าพวงหรีด</v>
          </cell>
          <cell r="E11">
            <v>1</v>
          </cell>
          <cell r="F11" t="str">
            <v>ชุด</v>
          </cell>
          <cell r="G11">
            <v>800</v>
          </cell>
        </row>
        <row r="12">
          <cell r="C12" t="str">
            <v>10-1</v>
          </cell>
          <cell r="D12" t="str">
            <v>จ้างซ่อมแซมบำรุงรักษายานพาหนะ แทรกเตอร์ 7600,500#2</v>
          </cell>
          <cell r="E12">
            <v>1</v>
          </cell>
          <cell r="F12" t="str">
            <v>คัน</v>
          </cell>
          <cell r="G12">
            <v>4650</v>
          </cell>
        </row>
        <row r="13">
          <cell r="C13" t="str">
            <v>11-1</v>
          </cell>
          <cell r="D13" t="str">
            <v>จ้างซ่อมแซมบำรุงรักษายานพาหนะ แทรกเตอร์ 500#3</v>
          </cell>
          <cell r="E13">
            <v>1</v>
          </cell>
          <cell r="F13" t="str">
            <v>ชุด</v>
          </cell>
          <cell r="G13">
            <v>4560</v>
          </cell>
        </row>
        <row r="14">
          <cell r="C14" t="str">
            <v>12-1</v>
          </cell>
          <cell r="D14" t="str">
            <v>ไม้อัดเคลือบกาว  2 แผ่น</v>
          </cell>
          <cell r="E14">
            <v>1</v>
          </cell>
          <cell r="F14" t="str">
            <v>ชุด</v>
          </cell>
          <cell r="G14">
            <v>1391</v>
          </cell>
        </row>
        <row r="15">
          <cell r="C15" t="str">
            <v>13-1</v>
          </cell>
          <cell r="D15" t="str">
            <v>เปลี่ยนสวิทช์กุญแจ รถจักรยานยนต์ (ชุดใหญ่)</v>
          </cell>
          <cell r="E15">
            <v>1</v>
          </cell>
          <cell r="F15" t="str">
            <v>ชุด</v>
          </cell>
          <cell r="G15">
            <v>480</v>
          </cell>
        </row>
        <row r="16">
          <cell r="C16" t="str">
            <v>14-1</v>
          </cell>
          <cell r="D16" t="str">
            <v>ซื้อวัสดุงานบ้านงานครัว(เชื้อกฟาง)</v>
          </cell>
          <cell r="E16">
            <v>1</v>
          </cell>
          <cell r="F16" t="str">
            <v>ชุด</v>
          </cell>
          <cell r="G16">
            <v>4755</v>
          </cell>
        </row>
        <row r="17">
          <cell r="C17" t="str">
            <v>15-1</v>
          </cell>
          <cell r="D17" t="str">
            <v>จ้างซ่อมแซมบำรุงรักษาเครื่องปรับอากาศ</v>
          </cell>
          <cell r="E17">
            <v>1</v>
          </cell>
          <cell r="F17" t="str">
            <v>งาน</v>
          </cell>
          <cell r="G17">
            <v>6900</v>
          </cell>
        </row>
        <row r="18">
          <cell r="C18" t="str">
            <v>16-1</v>
          </cell>
          <cell r="D18" t="str">
            <v>น้ำมันดีเซล</v>
          </cell>
          <cell r="E18">
            <v>200</v>
          </cell>
          <cell r="F18" t="str">
            <v>ลิตร</v>
          </cell>
          <cell r="G18">
            <v>24.89</v>
          </cell>
        </row>
        <row r="19">
          <cell r="C19" t="str">
            <v>17-1</v>
          </cell>
          <cell r="D19" t="str">
            <v>วัสดุบริโภค(ครีมเทียม)</v>
          </cell>
          <cell r="E19">
            <v>1</v>
          </cell>
          <cell r="F19" t="str">
            <v>ชุด</v>
          </cell>
          <cell r="G19">
            <v>805</v>
          </cell>
        </row>
        <row r="20">
          <cell r="C20" t="str">
            <v>18-1</v>
          </cell>
          <cell r="D20" t="str">
            <v>ซื้อวัสดุสำนักงาน(เพนเทล)</v>
          </cell>
          <cell r="E20">
            <v>1</v>
          </cell>
          <cell r="F20" t="str">
            <v>ชุด</v>
          </cell>
          <cell r="G20">
            <v>1104</v>
          </cell>
        </row>
        <row r="21">
          <cell r="C21" t="str">
            <v>19-1</v>
          </cell>
          <cell r="D21" t="str">
            <v>วัสดุงานบ้าน(บรีส)</v>
          </cell>
          <cell r="E21">
            <v>1</v>
          </cell>
          <cell r="F21" t="str">
            <v>ชุด</v>
          </cell>
          <cell r="G21">
            <v>9216</v>
          </cell>
        </row>
        <row r="22">
          <cell r="C22" t="str">
            <v>20-1</v>
          </cell>
          <cell r="D22" t="str">
            <v>วัสดุยานพาหนะ(น๊อต)</v>
          </cell>
          <cell r="E22">
            <v>1</v>
          </cell>
          <cell r="F22" t="str">
            <v>ชุด</v>
          </cell>
          <cell r="G22">
            <v>4455</v>
          </cell>
        </row>
        <row r="23">
          <cell r="C23" t="str">
            <v>21-1</v>
          </cell>
          <cell r="D23" t="str">
            <v xml:space="preserve">ค่าบริการตรวจเช็คแก้ไขตู้สาขา Forth IPX-116 </v>
          </cell>
          <cell r="E23">
            <v>1</v>
          </cell>
          <cell r="F23" t="str">
            <v>ตู้</v>
          </cell>
          <cell r="G23">
            <v>3531</v>
          </cell>
        </row>
        <row r="24">
          <cell r="C24" t="str">
            <v>22-1</v>
          </cell>
          <cell r="D24" t="str">
            <v>ค่าโทรศัพท์ 034-351406  ส.ค. 59</v>
          </cell>
          <cell r="E24">
            <v>1</v>
          </cell>
          <cell r="F24" t="str">
            <v>เดือน</v>
          </cell>
          <cell r="G24">
            <v>1434.28</v>
          </cell>
        </row>
        <row r="25">
          <cell r="C25" t="str">
            <v>23-1</v>
          </cell>
          <cell r="D25" t="str">
            <v>ค่าเช่ารถยนต์ ทะเบียน ฮย 8707 กทม (ต.ค. 59)</v>
          </cell>
          <cell r="E25">
            <v>1</v>
          </cell>
          <cell r="F25" t="str">
            <v>เดือน</v>
          </cell>
          <cell r="G25">
            <v>18179.3</v>
          </cell>
        </row>
        <row r="26">
          <cell r="C26" t="str">
            <v>24-1</v>
          </cell>
          <cell r="D26" t="str">
            <v>ค่าเช่ารถตู้ทะเบียน ฮร-3275 กทม. วันที่ 23-26 ส.ค. 59</v>
          </cell>
          <cell r="E26">
            <v>1</v>
          </cell>
          <cell r="F26" t="str">
            <v>คัน</v>
          </cell>
          <cell r="G26">
            <v>8620</v>
          </cell>
        </row>
        <row r="27">
          <cell r="C27" t="str">
            <v>25-1</v>
          </cell>
          <cell r="D27" t="str">
            <v>ซื้อหนังสือ"เรียนภาษาอังกฤษในไทย ทำไงให้ใครๆ คิดว่าคุณจบนอก" โดย..ครูเฟียต</v>
          </cell>
          <cell r="E27">
            <v>140</v>
          </cell>
          <cell r="F27" t="str">
            <v>เล่ม</v>
          </cell>
          <cell r="G27">
            <v>245</v>
          </cell>
        </row>
        <row r="28">
          <cell r="C28" t="str">
            <v>26-1</v>
          </cell>
          <cell r="D28" t="str">
            <v>ค่าถ่ายเอกสาร</v>
          </cell>
          <cell r="E28">
            <v>560</v>
          </cell>
          <cell r="F28" t="str">
            <v>แผ่น</v>
          </cell>
          <cell r="G28">
            <v>0.5</v>
          </cell>
        </row>
        <row r="29">
          <cell r="C29" t="str">
            <v>26-2</v>
          </cell>
          <cell r="D29" t="str">
            <v>แฟ้มกล่าวรายงาน</v>
          </cell>
          <cell r="E29">
            <v>2</v>
          </cell>
          <cell r="F29" t="str">
            <v>เล่ม</v>
          </cell>
          <cell r="G29">
            <v>150</v>
          </cell>
        </row>
        <row r="30">
          <cell r="C30" t="str">
            <v>26-3</v>
          </cell>
          <cell r="D30" t="str">
            <v>พวงกุญแจหนังสลัก KASETSART U.(ใหญ่)</v>
          </cell>
          <cell r="E30">
            <v>8</v>
          </cell>
          <cell r="F30" t="str">
            <v>อัน</v>
          </cell>
          <cell r="G30">
            <v>189</v>
          </cell>
        </row>
        <row r="31">
          <cell r="C31" t="str">
            <v>27-1</v>
          </cell>
          <cell r="D31" t="str">
            <v>กระเป๋าผ้าสปันบอล</v>
          </cell>
          <cell r="E31">
            <v>140</v>
          </cell>
          <cell r="F31" t="str">
            <v>ใบ</v>
          </cell>
          <cell r="G31">
            <v>35</v>
          </cell>
        </row>
        <row r="32">
          <cell r="C32" t="str">
            <v>27-2</v>
          </cell>
          <cell r="D32" t="str">
            <v>ปากกา InkJok 100 RT ส้ม</v>
          </cell>
          <cell r="E32">
            <v>50</v>
          </cell>
          <cell r="F32" t="str">
            <v>ด้าม</v>
          </cell>
          <cell r="G32">
            <v>7</v>
          </cell>
        </row>
        <row r="33">
          <cell r="C33" t="str">
            <v>27-3</v>
          </cell>
          <cell r="D33" t="str">
            <v>ปากกา InkJok 100 RT ม่วง</v>
          </cell>
          <cell r="E33">
            <v>50</v>
          </cell>
          <cell r="F33" t="str">
            <v>ด้าม</v>
          </cell>
          <cell r="G33">
            <v>7</v>
          </cell>
        </row>
        <row r="34">
          <cell r="C34" t="str">
            <v>27-4</v>
          </cell>
          <cell r="D34" t="str">
            <v xml:space="preserve">ปากกา InkJok 100 RT เขียวอ่อน </v>
          </cell>
          <cell r="E34">
            <v>50</v>
          </cell>
          <cell r="F34" t="str">
            <v>ด้าม</v>
          </cell>
          <cell r="G34">
            <v>7</v>
          </cell>
        </row>
        <row r="35">
          <cell r="C35" t="str">
            <v>27-5</v>
          </cell>
          <cell r="D35" t="str">
            <v>สมุดปกอ่อน KU.(4 แบบ)</v>
          </cell>
          <cell r="E35">
            <v>140</v>
          </cell>
          <cell r="F35" t="str">
            <v>เล่ม</v>
          </cell>
          <cell r="G35">
            <v>20</v>
          </cell>
        </row>
        <row r="36">
          <cell r="C36" t="str">
            <v>28-1</v>
          </cell>
          <cell r="D36" t="str">
            <v>ซื้อวัสดุการศึกษา ไวยากรณ์อังกฤษ ใช่เลย!</v>
          </cell>
          <cell r="E36">
            <v>1</v>
          </cell>
          <cell r="F36" t="str">
            <v>ชุด</v>
          </cell>
          <cell r="G36">
            <v>37800</v>
          </cell>
        </row>
        <row r="37">
          <cell r="C37" t="str">
            <v>29-1</v>
          </cell>
          <cell r="D37" t="str">
            <v>เบิกค่าไปรษณี ต.ค. 59</v>
          </cell>
          <cell r="E37">
            <v>1</v>
          </cell>
          <cell r="F37" t="str">
            <v>ชุด</v>
          </cell>
          <cell r="G37">
            <v>2269</v>
          </cell>
        </row>
        <row r="38">
          <cell r="C38" t="str">
            <v>30-1</v>
          </cell>
          <cell r="D38" t="str">
            <v>จ้างเหมาแรงงานรายวัน</v>
          </cell>
          <cell r="E38">
            <v>1</v>
          </cell>
          <cell r="F38" t="str">
            <v>คน</v>
          </cell>
          <cell r="G38">
            <v>6000</v>
          </cell>
        </row>
        <row r="39">
          <cell r="C39" t="str">
            <v>31-1</v>
          </cell>
          <cell r="D39" t="str">
            <v>ซื้อวัสดุเชื้อเพลิงและหล่อลื่น</v>
          </cell>
          <cell r="E39">
            <v>1</v>
          </cell>
          <cell r="F39" t="str">
            <v>เดือน</v>
          </cell>
          <cell r="G39">
            <v>4780</v>
          </cell>
        </row>
        <row r="40">
          <cell r="C40" t="str">
            <v>32-1</v>
          </cell>
          <cell r="D40" t="str">
            <v>จ้างซ่อมยานพาหนะ กฉ 7639 นฐ</v>
          </cell>
          <cell r="E40">
            <v>1</v>
          </cell>
          <cell r="F40" t="str">
            <v>ชุด</v>
          </cell>
          <cell r="G40">
            <v>2500</v>
          </cell>
        </row>
        <row r="41">
          <cell r="C41" t="str">
            <v>33-1</v>
          </cell>
          <cell r="D41" t="str">
            <v>เบิกค่าไปรษณี พ.ย. 59</v>
          </cell>
          <cell r="E41">
            <v>1</v>
          </cell>
          <cell r="F41" t="str">
            <v>เดือน</v>
          </cell>
          <cell r="G41">
            <v>1549</v>
          </cell>
        </row>
        <row r="42">
          <cell r="C42" t="str">
            <v>34-1</v>
          </cell>
          <cell r="D42" t="str">
            <v>ซื้อวัสดุโฆษณาและเผยแพร่</v>
          </cell>
          <cell r="E42">
            <v>1</v>
          </cell>
          <cell r="F42" t="str">
            <v>ชุด</v>
          </cell>
          <cell r="G42">
            <v>4800</v>
          </cell>
        </row>
        <row r="43">
          <cell r="C43" t="str">
            <v>35-1</v>
          </cell>
          <cell r="D43" t="str">
            <v>หลอดพาร์ PL 120W</v>
          </cell>
          <cell r="E43">
            <v>2</v>
          </cell>
          <cell r="F43" t="str">
            <v>ดวง</v>
          </cell>
          <cell r="G43">
            <v>160</v>
          </cell>
        </row>
        <row r="44">
          <cell r="C44" t="str">
            <v>36-1</v>
          </cell>
          <cell r="D44" t="str">
            <v>DC5010CP   131696</v>
          </cell>
          <cell r="E44">
            <v>24319</v>
          </cell>
          <cell r="F44" t="str">
            <v>แผ่น</v>
          </cell>
          <cell r="G44">
            <v>0.4</v>
          </cell>
        </row>
        <row r="45">
          <cell r="C45" t="str">
            <v>36-2</v>
          </cell>
          <cell r="D45" t="str">
            <v>DC5010CP   131696</v>
          </cell>
          <cell r="E45">
            <v>1125</v>
          </cell>
          <cell r="F45" t="str">
            <v>แผ่น</v>
          </cell>
          <cell r="G45">
            <v>0.4</v>
          </cell>
        </row>
        <row r="46">
          <cell r="C46" t="str">
            <v>37-1</v>
          </cell>
          <cell r="D46" t="str">
            <v>ค่าวัสดุการเกษตร</v>
          </cell>
          <cell r="E46">
            <v>1</v>
          </cell>
          <cell r="F46" t="str">
            <v>ชุด</v>
          </cell>
          <cell r="G46">
            <v>4705.5</v>
          </cell>
        </row>
        <row r="47">
          <cell r="C47" t="str">
            <v>38-1</v>
          </cell>
          <cell r="D47" t="str">
            <v xml:space="preserve">ค่าบริการดูแลรักษาลิฟท์ยี่ห้อ"ชินด์เล่อร์" จำนวน 2 เครื่อง ตามสัญญาเลขที่ 6040429 ลงวันที่ 06 เดือนสิงหาคม พ.ศ.2558  ประจำเดือน กรกฎาคม 2559  ถึงเดือน กันยายน 2559 </v>
          </cell>
          <cell r="E47">
            <v>1</v>
          </cell>
          <cell r="F47" t="str">
            <v>งาน</v>
          </cell>
          <cell r="G47">
            <v>40407.5</v>
          </cell>
        </row>
        <row r="48">
          <cell r="C48" t="str">
            <v>39-1</v>
          </cell>
          <cell r="D48" t="str">
            <v>ซื้อวัสดุงานบ้านงานครัว</v>
          </cell>
          <cell r="E48">
            <v>1</v>
          </cell>
          <cell r="F48" t="str">
            <v>ชุด</v>
          </cell>
          <cell r="G48">
            <v>1540</v>
          </cell>
        </row>
        <row r="49">
          <cell r="C49" t="str">
            <v>40-1</v>
          </cell>
          <cell r="D49" t="str">
            <v>ค่าเช่ารถยนต์ ทะเบียน ฮย 8707 กทม (พ.ย. 59)</v>
          </cell>
          <cell r="E49">
            <v>1</v>
          </cell>
          <cell r="F49" t="str">
            <v>เดือน</v>
          </cell>
          <cell r="G49">
            <v>18179.3</v>
          </cell>
        </row>
        <row r="50">
          <cell r="C50" t="str">
            <v>41-1</v>
          </cell>
          <cell r="D50" t="str">
            <v>น้ำมันเบนซิน</v>
          </cell>
          <cell r="E50">
            <v>3.09</v>
          </cell>
          <cell r="F50" t="str">
            <v>ลิตร</v>
          </cell>
          <cell r="G50">
            <v>32.46</v>
          </cell>
        </row>
        <row r="51">
          <cell r="C51" t="str">
            <v>41-2</v>
          </cell>
          <cell r="D51" t="str">
            <v>น้ำมันเบนซิน</v>
          </cell>
          <cell r="E51">
            <v>3.03</v>
          </cell>
          <cell r="F51" t="str">
            <v>ลิตร</v>
          </cell>
          <cell r="G51">
            <v>33.06</v>
          </cell>
        </row>
        <row r="52">
          <cell r="C52" t="str">
            <v>41-3</v>
          </cell>
          <cell r="D52" t="str">
            <v>น้ำมันเบนซิน</v>
          </cell>
          <cell r="E52">
            <v>3.03</v>
          </cell>
          <cell r="F52" t="str">
            <v>ลิตร</v>
          </cell>
          <cell r="G52">
            <v>33.06</v>
          </cell>
        </row>
        <row r="53">
          <cell r="C53" t="str">
            <v>41-4</v>
          </cell>
          <cell r="D53" t="str">
            <v>น้ำมันเบนซิน</v>
          </cell>
          <cell r="E53">
            <v>3.03</v>
          </cell>
          <cell r="F53" t="str">
            <v>ลิตร</v>
          </cell>
          <cell r="G53">
            <v>33.06</v>
          </cell>
        </row>
        <row r="54">
          <cell r="C54" t="str">
            <v>42-1</v>
          </cell>
          <cell r="D54" t="str">
            <v>ค่าอาหารว่าง</v>
          </cell>
          <cell r="E54">
            <v>1</v>
          </cell>
          <cell r="F54" t="str">
            <v>ชุด</v>
          </cell>
          <cell r="G54">
            <v>374</v>
          </cell>
        </row>
        <row r="55">
          <cell r="C55" t="str">
            <v>43-1</v>
          </cell>
          <cell r="D55" t="str">
            <v>ค่าหนังสือพิมพ์</v>
          </cell>
          <cell r="E55">
            <v>1</v>
          </cell>
          <cell r="F55" t="str">
            <v>ชุด</v>
          </cell>
          <cell r="G55">
            <v>440</v>
          </cell>
        </row>
        <row r="56">
          <cell r="C56" t="str">
            <v>44-1</v>
          </cell>
          <cell r="D56" t="str">
            <v>ค่าวัสดุสำนักงาน</v>
          </cell>
          <cell r="E56">
            <v>1</v>
          </cell>
          <cell r="F56" t="str">
            <v>ชุด</v>
          </cell>
          <cell r="G56">
            <v>4400</v>
          </cell>
        </row>
        <row r="57">
          <cell r="C57" t="str">
            <v>45-1</v>
          </cell>
          <cell r="D57" t="str">
            <v>ค่าวัสดุสำนักงาน</v>
          </cell>
          <cell r="E57">
            <v>1</v>
          </cell>
          <cell r="F57" t="str">
            <v>ชุด</v>
          </cell>
          <cell r="G57">
            <v>2700</v>
          </cell>
        </row>
        <row r="58">
          <cell r="C58" t="str">
            <v>46-1</v>
          </cell>
          <cell r="D58" t="str">
            <v>ค่าวัสดุสำนักงาน</v>
          </cell>
          <cell r="E58">
            <v>1</v>
          </cell>
          <cell r="F58" t="str">
            <v>ชุด</v>
          </cell>
          <cell r="G58">
            <v>2000</v>
          </cell>
        </row>
        <row r="59">
          <cell r="C59" t="str">
            <v>47-1</v>
          </cell>
          <cell r="D59" t="str">
            <v>เบิกค่าไปรษณี พ.ย. 59</v>
          </cell>
          <cell r="E59">
            <v>1</v>
          </cell>
          <cell r="F59" t="str">
            <v>เดือน</v>
          </cell>
          <cell r="G59">
            <v>1202</v>
          </cell>
        </row>
        <row r="60">
          <cell r="C60" t="str">
            <v>48-1</v>
          </cell>
          <cell r="D60" t="str">
            <v>เบิกค่าไปรษณี พ.ย. 59 (คก.วารสาร)</v>
          </cell>
          <cell r="E60">
            <v>1</v>
          </cell>
          <cell r="F60" t="str">
            <v>เดือน</v>
          </cell>
          <cell r="G60">
            <v>1445</v>
          </cell>
        </row>
        <row r="61">
          <cell r="C61" t="str">
            <v>49-1</v>
          </cell>
          <cell r="D61" t="str">
            <v>ค่าวัสดุงานบ้านงานครัว(วินเด็กซ์-ปั๊ม 520)</v>
          </cell>
          <cell r="E61">
            <v>1</v>
          </cell>
          <cell r="F61" t="str">
            <v>ชุด</v>
          </cell>
          <cell r="G61">
            <v>3796</v>
          </cell>
        </row>
        <row r="62">
          <cell r="C62" t="str">
            <v>50-1</v>
          </cell>
          <cell r="D62" t="str">
            <v>ค่าวัสดุสำนักงาน(รายงานประจำปี 2557)</v>
          </cell>
          <cell r="E62">
            <v>1</v>
          </cell>
          <cell r="F62" t="str">
            <v>ชุด</v>
          </cell>
          <cell r="G62">
            <v>25000</v>
          </cell>
        </row>
        <row r="63">
          <cell r="C63" t="str">
            <v>51-1</v>
          </cell>
          <cell r="D63" t="str">
            <v>ค่าโทรศัพท์ 034-352435   ต.ค. 59</v>
          </cell>
          <cell r="E63">
            <v>1</v>
          </cell>
          <cell r="F63" t="str">
            <v>เดือน</v>
          </cell>
          <cell r="G63">
            <v>107</v>
          </cell>
        </row>
        <row r="64">
          <cell r="C64" t="str">
            <v>52-1</v>
          </cell>
          <cell r="D64" t="str">
            <v>ค่าโทรศัพท์ 02-5790193,02-5798498  ต.ค. 59</v>
          </cell>
          <cell r="E64">
            <v>1</v>
          </cell>
          <cell r="F64" t="str">
            <v>เดือน</v>
          </cell>
          <cell r="G64">
            <v>203.3</v>
          </cell>
        </row>
        <row r="65">
          <cell r="C65" t="str">
            <v>53-1</v>
          </cell>
          <cell r="D65" t="str">
            <v>ค่าโทรศัพท์ 034-281082   ต.ค. 59</v>
          </cell>
          <cell r="E65">
            <v>1</v>
          </cell>
          <cell r="F65" t="str">
            <v>เดือน</v>
          </cell>
          <cell r="G65">
            <v>112.35</v>
          </cell>
        </row>
        <row r="66">
          <cell r="C66" t="str">
            <v>54-1</v>
          </cell>
          <cell r="D66" t="str">
            <v>ค่าโทรศัพท์ 034-281083   ต.ค. 59</v>
          </cell>
          <cell r="E66">
            <v>1</v>
          </cell>
          <cell r="F66" t="str">
            <v>เดือน</v>
          </cell>
          <cell r="G66">
            <v>107</v>
          </cell>
        </row>
        <row r="67">
          <cell r="C67" t="str">
            <v>55-1</v>
          </cell>
          <cell r="D67" t="str">
            <v>ค่าโทรศัพท์ 02-5790193,02-5798498  ก.ย. 59</v>
          </cell>
          <cell r="E67">
            <v>1</v>
          </cell>
          <cell r="F67" t="str">
            <v>เดือน</v>
          </cell>
          <cell r="G67">
            <v>203.3</v>
          </cell>
        </row>
        <row r="68">
          <cell r="C68" t="str">
            <v>56-1</v>
          </cell>
          <cell r="D68" t="str">
            <v>ค่าโทรศัพท์ 034-351406 ก.ย. 59</v>
          </cell>
          <cell r="E68">
            <v>1</v>
          </cell>
          <cell r="F68" t="str">
            <v>เดือน</v>
          </cell>
          <cell r="G68">
            <v>479.79</v>
          </cell>
        </row>
        <row r="69">
          <cell r="C69" t="str">
            <v>57-1</v>
          </cell>
          <cell r="D69" t="str">
            <v>ค่าโทรศัพท์ 034-352435 พ.ย. 59</v>
          </cell>
          <cell r="E69">
            <v>1</v>
          </cell>
          <cell r="F69" t="str">
            <v>เดือน</v>
          </cell>
          <cell r="G69">
            <v>306.02</v>
          </cell>
        </row>
        <row r="70">
          <cell r="C70" t="str">
            <v>58-1</v>
          </cell>
          <cell r="D70" t="str">
            <v>ค่าโทรศัพท์ 034-281083   พ.ย. 59</v>
          </cell>
          <cell r="E70">
            <v>1</v>
          </cell>
          <cell r="F70" t="str">
            <v>เดือน</v>
          </cell>
          <cell r="G70">
            <v>107</v>
          </cell>
        </row>
        <row r="71">
          <cell r="C71" t="str">
            <v>59-1</v>
          </cell>
          <cell r="D71" t="str">
            <v>ค่าโทรศัพท์ 034-351406  ต.ค. 59</v>
          </cell>
          <cell r="E71">
            <v>1</v>
          </cell>
          <cell r="F71" t="str">
            <v>เดือน</v>
          </cell>
          <cell r="G71">
            <v>342.56</v>
          </cell>
        </row>
        <row r="72">
          <cell r="C72" t="str">
            <v>60-1</v>
          </cell>
          <cell r="D72" t="str">
            <v>ค่าโทรศัพท์ 034-281082   พ.ย. 59</v>
          </cell>
          <cell r="E72">
            <v>1</v>
          </cell>
          <cell r="F72" t="str">
            <v>เดือน</v>
          </cell>
          <cell r="G72">
            <v>116.63</v>
          </cell>
        </row>
        <row r="73">
          <cell r="C73" t="str">
            <v>61-1</v>
          </cell>
          <cell r="D73" t="str">
            <v>ค่าต่อประกันภัย กฉ 7639 นฐ</v>
          </cell>
          <cell r="E73">
            <v>1</v>
          </cell>
          <cell r="F73" t="str">
            <v>คัน</v>
          </cell>
          <cell r="G73">
            <v>13151.85</v>
          </cell>
        </row>
        <row r="74">
          <cell r="C74" t="str">
            <v>62-1</v>
          </cell>
          <cell r="D74" t="str">
            <v>ค่าต่อประกันภัย  85-2887 นฐ</v>
          </cell>
          <cell r="E74">
            <v>1</v>
          </cell>
          <cell r="F74" t="str">
            <v>คัน</v>
          </cell>
          <cell r="G74">
            <v>5163.09</v>
          </cell>
        </row>
        <row r="75">
          <cell r="C75" t="str">
            <v>63-1</v>
          </cell>
          <cell r="D75" t="str">
            <v>ค่าต่อประกันภัย   อย 1074 กทม.</v>
          </cell>
          <cell r="E75">
            <v>1</v>
          </cell>
          <cell r="F75" t="str">
            <v>คัน</v>
          </cell>
          <cell r="G75">
            <v>5219.66</v>
          </cell>
        </row>
        <row r="76">
          <cell r="C76" t="str">
            <v>64-1</v>
          </cell>
          <cell r="D76" t="str">
            <v>ค่าต่อประกันภัย  1 ฝ-1278 กทม.</v>
          </cell>
          <cell r="E76">
            <v>1</v>
          </cell>
          <cell r="F76" t="str">
            <v>คัน</v>
          </cell>
          <cell r="G76">
            <v>12306.99</v>
          </cell>
        </row>
        <row r="77">
          <cell r="C77" t="str">
            <v>65-1</v>
          </cell>
          <cell r="D77" t="str">
            <v>ค่าต่อประกันภัย  40-0735 นฐ</v>
          </cell>
          <cell r="E77">
            <v>1</v>
          </cell>
          <cell r="F77" t="str">
            <v>คัน</v>
          </cell>
          <cell r="G77">
            <v>13085.8</v>
          </cell>
        </row>
        <row r="78">
          <cell r="C78" t="str">
            <v>66-1</v>
          </cell>
          <cell r="D78" t="str">
            <v>ค่าต่อประกันภัย  นค 2307 นฐ</v>
          </cell>
          <cell r="E78">
            <v>1</v>
          </cell>
          <cell r="F78" t="str">
            <v>คัน</v>
          </cell>
          <cell r="G78">
            <v>14316.51</v>
          </cell>
        </row>
        <row r="79">
          <cell r="C79" t="str">
            <v>67-1</v>
          </cell>
          <cell r="D79" t="str">
            <v>ค่าต่อประกันภัย  ข-7681 นฐ</v>
          </cell>
          <cell r="E79">
            <v>1</v>
          </cell>
          <cell r="F79" t="str">
            <v>คัน</v>
          </cell>
          <cell r="G79">
            <v>1826.49</v>
          </cell>
        </row>
        <row r="80">
          <cell r="C80" t="str">
            <v>68-1</v>
          </cell>
          <cell r="D80" t="str">
            <v>ค่าต่อประกันภัย   กฉ 3701 นฐ</v>
          </cell>
          <cell r="E80">
            <v>1</v>
          </cell>
          <cell r="F80" t="str">
            <v>คัน</v>
          </cell>
          <cell r="G80">
            <v>11132.57</v>
          </cell>
        </row>
        <row r="81">
          <cell r="C81" t="str">
            <v>69-1</v>
          </cell>
          <cell r="D81" t="str">
            <v>ซื้อวัสดุสำนักงาน</v>
          </cell>
          <cell r="E81">
            <v>1</v>
          </cell>
          <cell r="F81" t="str">
            <v>ชุด</v>
          </cell>
          <cell r="G81">
            <v>1953</v>
          </cell>
        </row>
        <row r="82">
          <cell r="C82" t="str">
            <v>70-1</v>
          </cell>
          <cell r="D82" t="str">
            <v>จ้างเหมาพนักงานรักษาความปลอดภัย  (ต.ค.59)</v>
          </cell>
          <cell r="E82">
            <v>1</v>
          </cell>
          <cell r="F82" t="str">
            <v>เดือน</v>
          </cell>
          <cell r="G82">
            <v>20859.66</v>
          </cell>
        </row>
        <row r="83">
          <cell r="C83" t="str">
            <v>71-1</v>
          </cell>
          <cell r="D83" t="str">
            <v>เบิกค่าไปรษณี พ.ย.- ธ.ค. 59</v>
          </cell>
          <cell r="E83">
            <v>1</v>
          </cell>
          <cell r="F83" t="str">
            <v>ชุด</v>
          </cell>
          <cell r="G83">
            <v>1094</v>
          </cell>
        </row>
        <row r="84">
          <cell r="C84" t="str">
            <v>72-1</v>
          </cell>
          <cell r="D84" t="str">
            <v>จ้างเช่าเครื่องถ่ายเอกสาร (ต.ค. 58)</v>
          </cell>
          <cell r="E84">
            <v>1</v>
          </cell>
          <cell r="F84" t="str">
            <v>เดือน</v>
          </cell>
          <cell r="G84">
            <v>9777.2000000000007</v>
          </cell>
        </row>
        <row r="85">
          <cell r="C85" t="str">
            <v>73-1</v>
          </cell>
          <cell r="D85" t="str">
            <v>จ้างเหมาพนักงานรักษาความปลอดภัย  (พ.ย.59)</v>
          </cell>
          <cell r="E85">
            <v>1</v>
          </cell>
          <cell r="F85" t="str">
            <v>เดือน</v>
          </cell>
          <cell r="G85">
            <v>23950</v>
          </cell>
        </row>
        <row r="86">
          <cell r="C86" t="str">
            <v>74-1</v>
          </cell>
          <cell r="D86" t="str">
            <v>ค่าโทรศัพท์ 034-351406   พ.ย. 59</v>
          </cell>
          <cell r="E86">
            <v>1</v>
          </cell>
          <cell r="F86" t="str">
            <v>เดือน</v>
          </cell>
          <cell r="G86">
            <v>312.07</v>
          </cell>
        </row>
        <row r="87">
          <cell r="C87" t="str">
            <v>75-1</v>
          </cell>
          <cell r="D87" t="str">
            <v>ธนาคารไทยพาณิชย์</v>
          </cell>
          <cell r="E87">
            <v>1</v>
          </cell>
          <cell r="F87" t="str">
            <v>ชุด</v>
          </cell>
          <cell r="G87">
            <v>990</v>
          </cell>
        </row>
        <row r="88">
          <cell r="C88" t="str">
            <v>76-1</v>
          </cell>
          <cell r="D88" t="str">
            <v>ธนาคารไทยพาณิชย์</v>
          </cell>
          <cell r="E88">
            <v>1</v>
          </cell>
          <cell r="F88" t="str">
            <v>ชุด</v>
          </cell>
          <cell r="G88">
            <v>240</v>
          </cell>
        </row>
        <row r="89">
          <cell r="C89" t="str">
            <v>77-1</v>
          </cell>
          <cell r="D89" t="str">
            <v>ค่าเช่ารถยนต์ ทะเบียน ฮย 8707 กทม. ธ.ค. 59</v>
          </cell>
          <cell r="E89">
            <v>1</v>
          </cell>
          <cell r="F89" t="str">
            <v>เดือน</v>
          </cell>
          <cell r="G89">
            <v>18179.3</v>
          </cell>
        </row>
        <row r="90">
          <cell r="C90" t="str">
            <v>78-1</v>
          </cell>
          <cell r="D90" t="str">
            <v>เปลี่ยนปั้มน้ำและ/หรือประเก็น
-เช็คปั้มน้ำรั่วซึม
-จากการตรวจสอบ
  *มอเตอร์พัดลมหม้อน้ำ หยุดทำงานเป็นบางครั้ง ต้องทำงานเคาะถึงจะทำงาน(ควรเปลี่ยนมอเตอร์พัดลม)
  *มีน้ำยาหยดบริเวณพัดลมหม้อน้ำ เป็นน้ำจากระบบแอร์</v>
          </cell>
          <cell r="E90">
            <v>1</v>
          </cell>
          <cell r="F90" t="str">
            <v>รายการ</v>
          </cell>
          <cell r="G90">
            <v>1612</v>
          </cell>
        </row>
        <row r="91">
          <cell r="C91" t="str">
            <v>78-2</v>
          </cell>
          <cell r="D91" t="str">
            <v>น้ำยาหม้อน้ำแกลลอน</v>
          </cell>
          <cell r="E91">
            <v>2</v>
          </cell>
          <cell r="F91" t="str">
            <v>แกลลอน</v>
          </cell>
          <cell r="G91">
            <v>450</v>
          </cell>
        </row>
        <row r="92">
          <cell r="C92" t="str">
            <v>78-3</v>
          </cell>
          <cell r="D92" t="str">
            <v>ปั้มน้ำ</v>
          </cell>
          <cell r="E92">
            <v>1</v>
          </cell>
          <cell r="F92" t="str">
            <v>ชิ้น</v>
          </cell>
          <cell r="G92">
            <v>4190</v>
          </cell>
        </row>
        <row r="93">
          <cell r="C93" t="str">
            <v>79-1</v>
          </cell>
          <cell r="D93" t="str">
            <v>ค่าโทรศัพท์ 034-351517  พ.ย. 59</v>
          </cell>
          <cell r="E93">
            <v>1</v>
          </cell>
          <cell r="F93" t="str">
            <v>เดือน</v>
          </cell>
          <cell r="G93">
            <v>107</v>
          </cell>
        </row>
        <row r="94">
          <cell r="C94" t="str">
            <v>80-1</v>
          </cell>
          <cell r="D94" t="str">
            <v>ค่าโทรศัพท์ 034-281082  ธ.ค. 59</v>
          </cell>
          <cell r="E94">
            <v>1</v>
          </cell>
          <cell r="F94" t="str">
            <v>เดือน</v>
          </cell>
          <cell r="G94">
            <v>107</v>
          </cell>
        </row>
        <row r="95">
          <cell r="C95" t="str">
            <v>81-1</v>
          </cell>
          <cell r="D95" t="str">
            <v>ค่าโทรศัพท์ 034-281083   ธ.ค. 60</v>
          </cell>
          <cell r="E95">
            <v>1</v>
          </cell>
          <cell r="F95" t="str">
            <v>เดือน</v>
          </cell>
          <cell r="G95">
            <v>107</v>
          </cell>
        </row>
        <row r="96">
          <cell r="C96" t="str">
            <v>82-1</v>
          </cell>
          <cell r="D96" t="str">
            <v>ค่าโทรศัพท์ 034-352435   ธ.ค. 60</v>
          </cell>
          <cell r="E96">
            <v>1</v>
          </cell>
          <cell r="F96" t="str">
            <v>เดือน</v>
          </cell>
          <cell r="G96">
            <v>338.12</v>
          </cell>
        </row>
        <row r="97">
          <cell r="C97" t="str">
            <v>83-1</v>
          </cell>
          <cell r="D97" t="str">
            <v>จ้างเช่าเครื่องถ่ายเอกสาร (ต.ค.58)</v>
          </cell>
          <cell r="E97">
            <v>1</v>
          </cell>
          <cell r="F97" t="str">
            <v>เดือน</v>
          </cell>
          <cell r="G97">
            <v>9712.4</v>
          </cell>
        </row>
        <row r="98">
          <cell r="C98" t="str">
            <v>84-1</v>
          </cell>
          <cell r="D98" t="str">
            <v>จ้างเหมาพนักงานรักษาความปลอดภัย  (ธ.ค.59)</v>
          </cell>
          <cell r="E98">
            <v>1</v>
          </cell>
          <cell r="F98" t="str">
            <v>เดือน</v>
          </cell>
          <cell r="G98">
            <v>23950</v>
          </cell>
        </row>
        <row r="99">
          <cell r="C99" t="str">
            <v>85-1</v>
          </cell>
          <cell r="D99" t="str">
            <v>วัสดุวิทยาศสาตร์ (ตามใบเสนอราคา)</v>
          </cell>
          <cell r="E99">
            <v>1</v>
          </cell>
          <cell r="F99" t="str">
            <v>ชุด</v>
          </cell>
          <cell r="G99">
            <v>24824</v>
          </cell>
        </row>
        <row r="100">
          <cell r="C100" t="str">
            <v>86-1</v>
          </cell>
          <cell r="D100" t="str">
            <v>น้ำมันเบนซิน</v>
          </cell>
          <cell r="E100">
            <v>3.09</v>
          </cell>
          <cell r="F100" t="str">
            <v>ลิตร</v>
          </cell>
          <cell r="G100">
            <v>32.46</v>
          </cell>
        </row>
        <row r="101">
          <cell r="C101" t="str">
            <v>86-2</v>
          </cell>
          <cell r="D101" t="str">
            <v>น้ำมันเบนซิน</v>
          </cell>
          <cell r="E101">
            <v>3.03</v>
          </cell>
          <cell r="F101" t="str">
            <v>ลิตร</v>
          </cell>
          <cell r="G101">
            <v>33.06</v>
          </cell>
        </row>
        <row r="102">
          <cell r="C102" t="str">
            <v>86-3</v>
          </cell>
          <cell r="D102" t="str">
            <v>น้ำมันเบนซิน</v>
          </cell>
          <cell r="E102">
            <v>3.03</v>
          </cell>
          <cell r="F102" t="str">
            <v>ลิตร</v>
          </cell>
          <cell r="G102">
            <v>33.06</v>
          </cell>
        </row>
        <row r="103">
          <cell r="C103" t="str">
            <v>86-4</v>
          </cell>
          <cell r="D103" t="str">
            <v>น้ำมันเบนซิน</v>
          </cell>
          <cell r="E103">
            <v>3.03</v>
          </cell>
          <cell r="F103" t="str">
            <v>ลิตร</v>
          </cell>
          <cell r="G103">
            <v>33.06</v>
          </cell>
        </row>
        <row r="104">
          <cell r="C104" t="str">
            <v>86-5</v>
          </cell>
          <cell r="D104" t="str">
            <v>น้ำมันเบนซิน</v>
          </cell>
          <cell r="E104">
            <v>2.74</v>
          </cell>
          <cell r="F104" t="str">
            <v>ลิตร</v>
          </cell>
          <cell r="G104">
            <v>32.96</v>
          </cell>
        </row>
        <row r="105">
          <cell r="C105" t="str">
            <v>86-6</v>
          </cell>
          <cell r="D105" t="str">
            <v>น้ำมันเบนซิน</v>
          </cell>
          <cell r="E105">
            <v>2.9</v>
          </cell>
          <cell r="F105" t="str">
            <v>ลิตร</v>
          </cell>
          <cell r="G105">
            <v>34.56</v>
          </cell>
        </row>
        <row r="106">
          <cell r="C106" t="str">
            <v>86-7</v>
          </cell>
          <cell r="D106" t="str">
            <v>น้ำมันเบนซิน</v>
          </cell>
          <cell r="E106">
            <v>2.85</v>
          </cell>
          <cell r="F106" t="str">
            <v>ลิตร</v>
          </cell>
          <cell r="G106">
            <v>35.159999999999997</v>
          </cell>
        </row>
        <row r="107">
          <cell r="C107" t="str">
            <v>87-1</v>
          </cell>
          <cell r="D107" t="str">
            <v>DC5010CP-WRM   131696</v>
          </cell>
          <cell r="E107">
            <v>20592</v>
          </cell>
          <cell r="F107" t="str">
            <v>แผ่น</v>
          </cell>
          <cell r="G107">
            <v>0.32</v>
          </cell>
        </row>
        <row r="108">
          <cell r="C108" t="str">
            <v>87-1</v>
          </cell>
          <cell r="D108" t="str">
            <v>DC5010CP-WRM   131697</v>
          </cell>
          <cell r="E108">
            <v>20593</v>
          </cell>
          <cell r="F108" t="str">
            <v>ลิตร</v>
          </cell>
          <cell r="G108">
            <v>1.32</v>
          </cell>
        </row>
        <row r="109">
          <cell r="C109" t="str">
            <v>87-1</v>
          </cell>
          <cell r="D109" t="str">
            <v>DC5010CP-WRM   131698</v>
          </cell>
          <cell r="E109">
            <v>20594</v>
          </cell>
          <cell r="F109" t="str">
            <v>ลิตร</v>
          </cell>
          <cell r="G109">
            <v>2.3199999999999998</v>
          </cell>
        </row>
        <row r="110">
          <cell r="C110" t="str">
            <v>87-1</v>
          </cell>
          <cell r="D110" t="str">
            <v>DC5010CP-WRM   131699</v>
          </cell>
          <cell r="E110">
            <v>20595</v>
          </cell>
          <cell r="F110" t="str">
            <v>ลิตร</v>
          </cell>
          <cell r="G110">
            <v>3.32</v>
          </cell>
        </row>
        <row r="111">
          <cell r="C111" t="str">
            <v>87-1</v>
          </cell>
          <cell r="D111" t="str">
            <v>DC5010CP-WRM   131700</v>
          </cell>
          <cell r="E111">
            <v>20596</v>
          </cell>
          <cell r="F111" t="str">
            <v>ลิตร</v>
          </cell>
          <cell r="G111">
            <v>4.32</v>
          </cell>
        </row>
        <row r="112">
          <cell r="C112" t="str">
            <v>87-1</v>
          </cell>
          <cell r="D112" t="str">
            <v>DC5010CP-WRM   131701</v>
          </cell>
          <cell r="E112">
            <v>20597</v>
          </cell>
          <cell r="F112" t="str">
            <v>ลิตร</v>
          </cell>
          <cell r="G112">
            <v>5.32</v>
          </cell>
        </row>
        <row r="113">
          <cell r="C113" t="str">
            <v>87-2</v>
          </cell>
          <cell r="D113" t="str">
            <v>DC5010CP-WRM   131702</v>
          </cell>
          <cell r="E113">
            <v>1396</v>
          </cell>
          <cell r="F113" t="str">
            <v>แผ่น</v>
          </cell>
          <cell r="G113">
            <v>0.32</v>
          </cell>
        </row>
        <row r="114">
          <cell r="C114" t="str">
            <v>88-1</v>
          </cell>
          <cell r="D114" t="str">
            <v>ค่าตอบแทนคณะกรรมการตรวจสอบภายใน</v>
          </cell>
          <cell r="E114">
            <v>5</v>
          </cell>
          <cell r="F114" t="str">
            <v>คน</v>
          </cell>
          <cell r="G114">
            <v>2000</v>
          </cell>
        </row>
        <row r="115">
          <cell r="C115" t="str">
            <v>89-1</v>
          </cell>
          <cell r="D115" t="str">
            <v>ค่าถ่ายเอกสาร</v>
          </cell>
          <cell r="E115">
            <v>7400</v>
          </cell>
          <cell r="F115" t="str">
            <v>แผ่น</v>
          </cell>
          <cell r="G115">
            <v>0.5</v>
          </cell>
        </row>
        <row r="116">
          <cell r="C116" t="str">
            <v>90-1</v>
          </cell>
          <cell r="D116" t="str">
            <v xml:space="preserve">วัสดุวิทยาศาสตร์ </v>
          </cell>
          <cell r="E116">
            <v>1</v>
          </cell>
          <cell r="F116" t="str">
            <v>ชุด</v>
          </cell>
          <cell r="G116">
            <v>31565</v>
          </cell>
        </row>
        <row r="117">
          <cell r="C117" t="str">
            <v>91-1</v>
          </cell>
          <cell r="E117">
            <v>1</v>
          </cell>
          <cell r="F117" t="str">
            <v>ชุด</v>
          </cell>
          <cell r="G117">
            <v>2300</v>
          </cell>
        </row>
        <row r="118">
          <cell r="C118" t="str">
            <v>92-1</v>
          </cell>
          <cell r="D118" t="str">
            <v>ค่าไปรษณี ม.ค. 60</v>
          </cell>
          <cell r="E118">
            <v>1</v>
          </cell>
          <cell r="F118" t="str">
            <v>ชุด</v>
          </cell>
          <cell r="G118">
            <v>1154</v>
          </cell>
        </row>
        <row r="119">
          <cell r="C119" t="str">
            <v>93-1</v>
          </cell>
          <cell r="D119" t="str">
            <v>ค่าเช่ารถยนต์ ทะเบียน ฮย 8707 กทม. ม.ค. 60</v>
          </cell>
          <cell r="E119">
            <v>1</v>
          </cell>
          <cell r="F119" t="str">
            <v>ชุด</v>
          </cell>
          <cell r="G119">
            <v>18179.3</v>
          </cell>
        </row>
        <row r="120">
          <cell r="C120" t="str">
            <v>94-1</v>
          </cell>
          <cell r="D120" t="str">
            <v>น้ำมันดีเซล</v>
          </cell>
          <cell r="E120">
            <v>1</v>
          </cell>
          <cell r="F120" t="str">
            <v>ขุด</v>
          </cell>
          <cell r="G120">
            <v>400</v>
          </cell>
        </row>
        <row r="121">
          <cell r="C121" t="str">
            <v>94-</v>
          </cell>
          <cell r="D121" t="str">
            <v>น้ำมันเบนซิน</v>
          </cell>
          <cell r="E121">
            <v>2.82</v>
          </cell>
          <cell r="F121" t="str">
            <v>ลิตร</v>
          </cell>
        </row>
        <row r="122">
          <cell r="C122" t="str">
            <v>94-</v>
          </cell>
          <cell r="D122" t="str">
            <v>น้ำมันเบนซิน</v>
          </cell>
          <cell r="E122">
            <v>2.87</v>
          </cell>
          <cell r="F122" t="str">
            <v>ลิตร</v>
          </cell>
        </row>
        <row r="123">
          <cell r="C123" t="str">
            <v>94-</v>
          </cell>
          <cell r="D123" t="str">
            <v>น้ำมันเบนซิน</v>
          </cell>
          <cell r="E123">
            <v>2.85</v>
          </cell>
          <cell r="F123" t="str">
            <v>ลิตร</v>
          </cell>
        </row>
        <row r="126">
          <cell r="C126" t="str">
            <v>95-1</v>
          </cell>
          <cell r="D126" t="str">
            <v>DC5010CP-WRM   131696</v>
          </cell>
          <cell r="E126">
            <v>16435</v>
          </cell>
          <cell r="F126" t="str">
            <v>แผ่น</v>
          </cell>
          <cell r="G126">
            <v>0.32</v>
          </cell>
        </row>
        <row r="127">
          <cell r="C127" t="str">
            <v>95-2</v>
          </cell>
          <cell r="D127" t="str">
            <v>DC5010CP-WRM   131696</v>
          </cell>
          <cell r="E127">
            <v>321</v>
          </cell>
          <cell r="F127" t="str">
            <v>แผ่น</v>
          </cell>
          <cell r="G127">
            <v>0.32</v>
          </cell>
        </row>
        <row r="128">
          <cell r="C128" t="str">
            <v>96-1</v>
          </cell>
          <cell r="D128" t="str">
            <v>DC5010CP-WRM   131696</v>
          </cell>
          <cell r="E128">
            <v>23381</v>
          </cell>
          <cell r="F128" t="str">
            <v>แผ่น</v>
          </cell>
          <cell r="G128">
            <v>0.32</v>
          </cell>
        </row>
        <row r="129">
          <cell r="C129" t="str">
            <v>96-2</v>
          </cell>
          <cell r="D129" t="str">
            <v>DC5010CP-WRM   131696</v>
          </cell>
          <cell r="E129">
            <v>965</v>
          </cell>
          <cell r="F129" t="str">
            <v>แผ่น</v>
          </cell>
          <cell r="G129">
            <v>0.32</v>
          </cell>
        </row>
        <row r="130">
          <cell r="C130" t="str">
            <v>97-1</v>
          </cell>
          <cell r="D130" t="str">
            <v>จ้างเหมาพนักงานรักษาความปลอดภัย  (ม.ค.60)</v>
          </cell>
          <cell r="E130">
            <v>1</v>
          </cell>
          <cell r="F130" t="str">
            <v>เดือน</v>
          </cell>
          <cell r="G130">
            <v>23950</v>
          </cell>
        </row>
        <row r="131">
          <cell r="C131" t="str">
            <v>98-1</v>
          </cell>
          <cell r="D131" t="str">
            <v>จ้างเช่ารถตู้ ฮร-3275 กทม.</v>
          </cell>
          <cell r="E131">
            <v>1</v>
          </cell>
          <cell r="F131" t="str">
            <v>คัน</v>
          </cell>
          <cell r="G131">
            <v>2300</v>
          </cell>
        </row>
        <row r="132">
          <cell r="C132" t="str">
            <v>99-1</v>
          </cell>
          <cell r="D132" t="str">
            <v>เค่าเช่ารถยนต์ ทะเบียน ฮย 8707 กทม.( ก.พ. 60)</v>
          </cell>
          <cell r="E132">
            <v>1</v>
          </cell>
          <cell r="F132" t="str">
            <v>เดือน</v>
          </cell>
          <cell r="G132">
            <v>18179.3</v>
          </cell>
        </row>
        <row r="133">
          <cell r="C133" t="str">
            <v>100-1</v>
          </cell>
          <cell r="D133" t="str">
            <v>ค่าโทรศัพท์ 034-351517   ธ.ค. 59</v>
          </cell>
          <cell r="E133">
            <v>1</v>
          </cell>
          <cell r="F133" t="str">
            <v>เดือน</v>
          </cell>
          <cell r="G133">
            <v>107</v>
          </cell>
        </row>
        <row r="134">
          <cell r="C134" t="str">
            <v>101-1</v>
          </cell>
          <cell r="D134" t="str">
            <v>ค่าโทรศัพท์ 034-352435   ม.ค.60</v>
          </cell>
          <cell r="E134">
            <v>1</v>
          </cell>
          <cell r="F134" t="str">
            <v>เดือน</v>
          </cell>
          <cell r="G134">
            <v>591.71</v>
          </cell>
        </row>
        <row r="135">
          <cell r="C135" t="str">
            <v>102-1</v>
          </cell>
          <cell r="D135" t="str">
            <v>ค่าโทรศัพท์ 034-351406  ธ.ค. 59</v>
          </cell>
          <cell r="E135">
            <v>1</v>
          </cell>
          <cell r="F135" t="str">
            <v>เดือน</v>
          </cell>
          <cell r="G135">
            <v>217.53</v>
          </cell>
        </row>
        <row r="136">
          <cell r="C136" t="str">
            <v>103-1</v>
          </cell>
          <cell r="D136" t="str">
            <v>ค่าไปรษณี ก.พ.60</v>
          </cell>
          <cell r="E136">
            <v>1</v>
          </cell>
          <cell r="F136" t="str">
            <v>เดือน</v>
          </cell>
          <cell r="G136">
            <v>2156</v>
          </cell>
        </row>
        <row r="137">
          <cell r="C137" t="str">
            <v>104-1</v>
          </cell>
          <cell r="D137" t="str">
            <v>ค่าไปรษณี ก.พ.60 (คก.อภิรมย์)</v>
          </cell>
          <cell r="E137">
            <v>1</v>
          </cell>
          <cell r="F137" t="str">
            <v>เดือน</v>
          </cell>
          <cell r="G137">
            <v>96</v>
          </cell>
        </row>
        <row r="138">
          <cell r="C138" t="str">
            <v>105-1</v>
          </cell>
          <cell r="D138" t="str">
            <v>ค่าอาหารว่างและเครื่องดื่ม (คก.วารสารฯ)</v>
          </cell>
          <cell r="E138">
            <v>1</v>
          </cell>
          <cell r="F138" t="str">
            <v>ชุด</v>
          </cell>
          <cell r="G138">
            <v>1132</v>
          </cell>
        </row>
        <row r="139">
          <cell r="C139" t="str">
            <v>106-1</v>
          </cell>
          <cell r="D139" t="str">
            <v>จ้างเหมาพนักงานรักษาความปลอดภัย ก.พ. 60</v>
          </cell>
          <cell r="E139">
            <v>1</v>
          </cell>
          <cell r="F139" t="str">
            <v>เดือน</v>
          </cell>
          <cell r="G139">
            <v>23950</v>
          </cell>
        </row>
        <row r="140">
          <cell r="C140" t="str">
            <v>107-1</v>
          </cell>
          <cell r="D140" t="str">
            <v>ค่าโทรศัพท์ 034-351517  ธ.ค. 59</v>
          </cell>
          <cell r="E140">
            <v>1</v>
          </cell>
          <cell r="F140" t="str">
            <v>เดือน</v>
          </cell>
          <cell r="G140">
            <v>107</v>
          </cell>
        </row>
        <row r="141">
          <cell r="C141" t="str">
            <v>108-1</v>
          </cell>
          <cell r="D141" t="str">
            <v xml:space="preserve">ค่าไปรษณี ก.พ.60-มี.ค. 60 </v>
          </cell>
          <cell r="E141">
            <v>1</v>
          </cell>
          <cell r="F141" t="str">
            <v>ชุด</v>
          </cell>
          <cell r="G141">
            <v>4225.0200000000004</v>
          </cell>
        </row>
        <row r="142">
          <cell r="C142" t="str">
            <v>109-1</v>
          </cell>
          <cell r="D142" t="str">
            <v>DC5010CP-WRM   131696</v>
          </cell>
          <cell r="E142">
            <v>21220</v>
          </cell>
          <cell r="F142" t="str">
            <v>แผ่น</v>
          </cell>
          <cell r="G142">
            <v>0.32</v>
          </cell>
        </row>
        <row r="143">
          <cell r="C143" t="str">
            <v>109-2</v>
          </cell>
          <cell r="D143" t="str">
            <v>DC5010CP-WRM   131696</v>
          </cell>
          <cell r="E143">
            <v>1258</v>
          </cell>
          <cell r="F143" t="str">
            <v>แผ่น</v>
          </cell>
          <cell r="G143">
            <v>0.32</v>
          </cell>
        </row>
        <row r="144">
          <cell r="C144" t="str">
            <v>110-1</v>
          </cell>
          <cell r="D144" t="str">
            <v>ค่าไปรษณี มี.ค. 60</v>
          </cell>
          <cell r="E144">
            <v>1</v>
          </cell>
          <cell r="F144" t="str">
            <v>เดือน</v>
          </cell>
          <cell r="G144">
            <v>2793</v>
          </cell>
        </row>
        <row r="145">
          <cell r="C145" t="str">
            <v>111-1</v>
          </cell>
          <cell r="D145" t="str">
            <v>ค่าโทรศัพท์ 034-351517  ก.พ. 60</v>
          </cell>
          <cell r="E145">
            <v>1</v>
          </cell>
          <cell r="F145" t="str">
            <v>เดือน</v>
          </cell>
          <cell r="G145">
            <v>107</v>
          </cell>
        </row>
        <row r="146">
          <cell r="C146" t="str">
            <v>112-1</v>
          </cell>
          <cell r="D146" t="str">
            <v>ค่าบริการดูแลรักษาลิฟท์ยี่ห้อ"ชินด์เล่อร์" จำนวน 2 เครื่อง ตามสัญญาเลขที่ 6040429 ลงวันที่ 06 เดือนสิงหาคม พ.ศ.2558  ประจำเดือน มกราคม 2560 ถึงเดือน มีนาคม 2560</v>
          </cell>
          <cell r="E146">
            <v>1</v>
          </cell>
          <cell r="F146" t="str">
            <v>งาน</v>
          </cell>
          <cell r="G146">
            <v>40407.5</v>
          </cell>
        </row>
        <row r="147">
          <cell r="C147" t="str">
            <v>113-1</v>
          </cell>
          <cell r="D147" t="str">
            <v>ซื้อวัสดุการเกษตร</v>
          </cell>
          <cell r="E147">
            <v>1</v>
          </cell>
          <cell r="F147" t="str">
            <v>ชุด</v>
          </cell>
          <cell r="G147">
            <v>20193</v>
          </cell>
        </row>
        <row r="148">
          <cell r="C148" t="str">
            <v>114-1</v>
          </cell>
          <cell r="D148" t="str">
            <v>จ้างเหมาบริการไถปรับพื้นที่</v>
          </cell>
          <cell r="E148">
            <v>1</v>
          </cell>
          <cell r="F148" t="str">
            <v>งาน</v>
          </cell>
          <cell r="G148">
            <v>1200</v>
          </cell>
        </row>
        <row r="149">
          <cell r="C149" t="str">
            <v>115-1</v>
          </cell>
          <cell r="D149" t="str">
            <v>ซื้อวัสดุก่อสร้าง</v>
          </cell>
          <cell r="E149">
            <v>1</v>
          </cell>
          <cell r="F149" t="str">
            <v>ชุด</v>
          </cell>
          <cell r="G149">
            <v>6120</v>
          </cell>
        </row>
        <row r="150">
          <cell r="C150" t="str">
            <v>116-1</v>
          </cell>
          <cell r="D150" t="str">
            <v>ซื้อวัสดุสำนักงาน</v>
          </cell>
          <cell r="E150">
            <v>1</v>
          </cell>
          <cell r="F150" t="str">
            <v>ชุด</v>
          </cell>
          <cell r="G150">
            <v>4998</v>
          </cell>
        </row>
        <row r="151">
          <cell r="C151" t="str">
            <v>117-1</v>
          </cell>
          <cell r="D151" t="str">
            <v>จ้างเหมาพนักงานรักษาความปลอดภัย มี.ค. 60</v>
          </cell>
          <cell r="E151">
            <v>1</v>
          </cell>
          <cell r="F151" t="str">
            <v>เดือน</v>
          </cell>
          <cell r="G151">
            <v>23950</v>
          </cell>
        </row>
        <row r="152">
          <cell r="C152" t="str">
            <v>116-1</v>
          </cell>
          <cell r="D152" t="str">
            <v>เค่าเช่ารถยนต์ ทะเบียน ฮย 8707 กทม.( มี.ค. 60)</v>
          </cell>
        </row>
        <row r="153">
          <cell r="C153" t="str">
            <v>116-1</v>
          </cell>
        </row>
        <row r="154">
          <cell r="C154" t="str">
            <v>118-1</v>
          </cell>
          <cell r="D154" t="str">
            <v>เค่าเช่ารถยนต์ ทะเบียน ฮย 8707 กทม.( มี.ค. 60)</v>
          </cell>
          <cell r="E154">
            <v>1</v>
          </cell>
          <cell r="F154" t="str">
            <v>เดือน</v>
          </cell>
          <cell r="G154">
            <v>18179.3</v>
          </cell>
        </row>
        <row r="155">
          <cell r="C155" t="str">
            <v>119-1</v>
          </cell>
          <cell r="D155" t="str">
            <v xml:space="preserve">ค่าต่อเบี้ยประกันภัย(พรบ.) 85-2887 นฐ  </v>
          </cell>
          <cell r="E155">
            <v>1</v>
          </cell>
          <cell r="F155" t="str">
            <v>คัน</v>
          </cell>
          <cell r="G155">
            <v>1408.12</v>
          </cell>
        </row>
        <row r="156">
          <cell r="C156" t="str">
            <v>120-1</v>
          </cell>
          <cell r="D156" t="str">
            <v xml:space="preserve">ค่าต่อเบี้ยประกันภัย(พรบ.) 40-0735 นฐ  </v>
          </cell>
          <cell r="E156">
            <v>1</v>
          </cell>
          <cell r="F156" t="str">
            <v>คัน</v>
          </cell>
          <cell r="G156">
            <v>3437.91</v>
          </cell>
        </row>
        <row r="157">
          <cell r="C157" t="str">
            <v>121-1</v>
          </cell>
          <cell r="D157" t="str">
            <v>ค่าธรรมเนียมธนาคาร   ม.ค.- มี.ค 60 (769-200210-1)</v>
          </cell>
          <cell r="E157">
            <v>1</v>
          </cell>
          <cell r="F157" t="str">
            <v>ชุด</v>
          </cell>
          <cell r="G157">
            <v>1740</v>
          </cell>
        </row>
        <row r="158">
          <cell r="C158" t="str">
            <v>122-1</v>
          </cell>
          <cell r="D158" t="str">
            <v>ค่าธรรมเนียมธนาคาร  ม.ค.- มี.ค 60  (769-247868-7)</v>
          </cell>
          <cell r="E158">
            <v>1</v>
          </cell>
          <cell r="F158" t="str">
            <v>ชุด</v>
          </cell>
          <cell r="G158">
            <v>360</v>
          </cell>
        </row>
        <row r="159">
          <cell r="C159" t="str">
            <v>124-1</v>
          </cell>
          <cell r="D159" t="str">
            <v>ค่าอาหารและเครื่องดื่ม  24 เม.ย. 60</v>
          </cell>
          <cell r="E159">
            <v>1</v>
          </cell>
          <cell r="F159" t="str">
            <v>ชุด</v>
          </cell>
          <cell r="G159">
            <v>1040</v>
          </cell>
        </row>
        <row r="160">
          <cell r="C160" t="str">
            <v>125-1</v>
          </cell>
          <cell r="D160" t="str">
            <v>วัสดุสำนักงาน(กระดาษ+หมึกHP,Epson)</v>
          </cell>
          <cell r="E160">
            <v>1</v>
          </cell>
          <cell r="F160" t="str">
            <v>ชุด</v>
          </cell>
          <cell r="G160">
            <v>25300</v>
          </cell>
        </row>
        <row r="161">
          <cell r="C161" t="str">
            <v>126-1</v>
          </cell>
          <cell r="D161" t="str">
            <v>จ้างเหมาบริการเช่าไฟประดับ</v>
          </cell>
          <cell r="E161">
            <v>1</v>
          </cell>
          <cell r="F161" t="str">
            <v>ชุด</v>
          </cell>
          <cell r="G161">
            <v>16500</v>
          </cell>
        </row>
        <row r="162">
          <cell r="C162" t="str">
            <v>127-1</v>
          </cell>
          <cell r="D162" t="str">
            <v>วัสดุสำนักงาน  5 รายการ</v>
          </cell>
          <cell r="E162">
            <v>1</v>
          </cell>
          <cell r="F162" t="str">
            <v>ชุด</v>
          </cell>
          <cell r="G162">
            <v>4760</v>
          </cell>
        </row>
        <row r="163">
          <cell r="C163" t="str">
            <v>128-1</v>
          </cell>
          <cell r="D163" t="str">
            <v>วัสดุก่อสร้าง 12 รายการ</v>
          </cell>
          <cell r="E163">
            <v>1</v>
          </cell>
          <cell r="F163" t="str">
            <v>ชุด</v>
          </cell>
          <cell r="G163">
            <v>2655</v>
          </cell>
        </row>
        <row r="164">
          <cell r="C164" t="str">
            <v>129-1</v>
          </cell>
          <cell r="D164" t="str">
            <v>ค่าธรรมเนียมธนาคาร เม.ย. 60</v>
          </cell>
          <cell r="E164">
            <v>1</v>
          </cell>
          <cell r="F164" t="str">
            <v>เดือน</v>
          </cell>
          <cell r="G164">
            <v>3750</v>
          </cell>
        </row>
        <row r="165">
          <cell r="C165" t="str">
            <v>130-1</v>
          </cell>
          <cell r="D165" t="str">
            <v>จ้างเหมาบริการ</v>
          </cell>
          <cell r="E165">
            <v>1</v>
          </cell>
          <cell r="F165" t="str">
            <v>ชุด</v>
          </cell>
          <cell r="G165">
            <v>16500</v>
          </cell>
        </row>
        <row r="166">
          <cell r="C166" t="str">
            <v>131-1</v>
          </cell>
          <cell r="D166" t="str">
            <v>วัสดุสำนักงาน</v>
          </cell>
          <cell r="E166">
            <v>1</v>
          </cell>
          <cell r="F166" t="str">
            <v>ชุด</v>
          </cell>
          <cell r="G166">
            <v>1255</v>
          </cell>
        </row>
        <row r="167">
          <cell r="C167" t="str">
            <v>132-1</v>
          </cell>
          <cell r="D167" t="str">
            <v>จ้างเหมาบริการ</v>
          </cell>
          <cell r="E167">
            <v>1</v>
          </cell>
          <cell r="F167" t="str">
            <v>งาน</v>
          </cell>
          <cell r="G167">
            <v>1500</v>
          </cell>
        </row>
        <row r="168">
          <cell r="C168" t="str">
            <v>133-1</v>
          </cell>
          <cell r="D168" t="str">
            <v>ซื้อวัสดุสำนักงาน</v>
          </cell>
          <cell r="E168">
            <v>1</v>
          </cell>
          <cell r="F168" t="str">
            <v>ชุด</v>
          </cell>
          <cell r="G168">
            <v>1445</v>
          </cell>
        </row>
        <row r="169">
          <cell r="C169" t="str">
            <v>134-1</v>
          </cell>
          <cell r="D169" t="str">
            <v>จ้างเหมาบริการ</v>
          </cell>
          <cell r="E169">
            <v>1</v>
          </cell>
          <cell r="F169" t="str">
            <v>งาน</v>
          </cell>
          <cell r="G169">
            <v>2400</v>
          </cell>
        </row>
        <row r="170">
          <cell r="C170" t="str">
            <v>135-1</v>
          </cell>
          <cell r="D170" t="str">
            <v>DC5010CP-WRM   131696</v>
          </cell>
          <cell r="E170">
            <v>24429</v>
          </cell>
          <cell r="F170" t="str">
            <v>แผ่น</v>
          </cell>
          <cell r="G170">
            <v>0.32</v>
          </cell>
        </row>
        <row r="171">
          <cell r="C171" t="str">
            <v>135-2</v>
          </cell>
          <cell r="D171" t="str">
            <v>DC5010CP-WRM   131696</v>
          </cell>
          <cell r="E171">
            <v>2350</v>
          </cell>
          <cell r="F171" t="str">
            <v>แผ่น</v>
          </cell>
          <cell r="G171">
            <v>0.32</v>
          </cell>
        </row>
        <row r="172">
          <cell r="C172" t="str">
            <v>136-1</v>
          </cell>
          <cell r="D172" t="str">
            <v>ซื้อวัสดุสำนักงาน</v>
          </cell>
          <cell r="E172">
            <v>1</v>
          </cell>
          <cell r="F172" t="str">
            <v>ชุด</v>
          </cell>
          <cell r="G172">
            <v>3000</v>
          </cell>
        </row>
        <row r="173">
          <cell r="C173" t="str">
            <v>137-1</v>
          </cell>
          <cell r="D173" t="str">
            <v>จ้างเหมาพนักงานรักษาความปลอดภัย (มี.ค. 60)</v>
          </cell>
          <cell r="E173">
            <v>1</v>
          </cell>
          <cell r="F173" t="str">
            <v>ชุด</v>
          </cell>
          <cell r="G173">
            <v>23950</v>
          </cell>
        </row>
        <row r="174">
          <cell r="C174" t="str">
            <v>138-1</v>
          </cell>
          <cell r="D174" t="str">
            <v>ขอเบิกค่าไปรษณี เม.ย.60</v>
          </cell>
          <cell r="E174">
            <v>1</v>
          </cell>
          <cell r="F174" t="str">
            <v>เดือน</v>
          </cell>
          <cell r="G174">
            <v>1615</v>
          </cell>
        </row>
        <row r="175">
          <cell r="C175" t="str">
            <v>139-1</v>
          </cell>
          <cell r="D175" t="str">
            <v>เค่าเช่ารถยนต์ ทะเบียน ฮย 8707 กทม.(เม.ย. 60)</v>
          </cell>
          <cell r="E175">
            <v>1</v>
          </cell>
          <cell r="F175" t="str">
            <v>เดือน</v>
          </cell>
          <cell r="G175">
            <v>18179.3</v>
          </cell>
        </row>
        <row r="176">
          <cell r="C176" t="str">
            <v>140-1</v>
          </cell>
          <cell r="D176" t="str">
            <v>ค่าโทรศัพท์ 034-352435 ก.พ.60</v>
          </cell>
          <cell r="E176">
            <v>1</v>
          </cell>
          <cell r="F176" t="str">
            <v>เดือน</v>
          </cell>
          <cell r="G176">
            <v>684.8</v>
          </cell>
        </row>
        <row r="177">
          <cell r="C177" t="str">
            <v>141-1</v>
          </cell>
          <cell r="D177" t="str">
            <v>ค่าโทรศัพท์ 034-351406 ก.พ. 60</v>
          </cell>
          <cell r="E177">
            <v>1</v>
          </cell>
          <cell r="F177" t="str">
            <v>เดือน</v>
          </cell>
          <cell r="G177">
            <v>275.47000000000003</v>
          </cell>
        </row>
        <row r="178">
          <cell r="C178" t="str">
            <v>142-1</v>
          </cell>
          <cell r="D178" t="str">
            <v>ค่าโทรศัพท์ 034-352435 มี.ค.60</v>
          </cell>
          <cell r="E178">
            <v>1</v>
          </cell>
          <cell r="F178" t="str">
            <v>เดือน</v>
          </cell>
          <cell r="G178">
            <v>360.59</v>
          </cell>
        </row>
        <row r="179">
          <cell r="C179" t="str">
            <v>143-1</v>
          </cell>
          <cell r="D179" t="str">
            <v>ค่าโทรศัพท์ 034-351406  มี.ค. 60</v>
          </cell>
          <cell r="E179">
            <v>1</v>
          </cell>
          <cell r="F179" t="str">
            <v>เดือน</v>
          </cell>
          <cell r="G179">
            <v>162.63999999999999</v>
          </cell>
        </row>
        <row r="180">
          <cell r="C180" t="str">
            <v>144-1</v>
          </cell>
          <cell r="D180" t="str">
            <v>ค่าโทรศัพท์ 034-351517  มี.ค. 60</v>
          </cell>
          <cell r="E180">
            <v>1</v>
          </cell>
          <cell r="F180" t="str">
            <v>เดือน</v>
          </cell>
          <cell r="G180">
            <v>107</v>
          </cell>
        </row>
        <row r="181">
          <cell r="C181" t="str">
            <v>145-1</v>
          </cell>
          <cell r="D181" t="str">
            <v>ค่าไปรษณี พ.ค 60 (คก.วารสาร)</v>
          </cell>
          <cell r="E181">
            <v>1</v>
          </cell>
          <cell r="F181" t="str">
            <v>เดือน</v>
          </cell>
          <cell r="G181">
            <v>1239</v>
          </cell>
        </row>
        <row r="182">
          <cell r="C182" t="str">
            <v>146-1</v>
          </cell>
          <cell r="D182" t="str">
            <v>ค่าไปรษณี พ.ค 60</v>
          </cell>
          <cell r="E182">
            <v>1</v>
          </cell>
          <cell r="F182" t="str">
            <v>เดือน</v>
          </cell>
          <cell r="G182">
            <v>3537</v>
          </cell>
        </row>
        <row r="183">
          <cell r="C183" t="str">
            <v>147-1</v>
          </cell>
          <cell r="D183" t="str">
            <v>ค่าโทรศัพท์ 034-352435 เม.ย.60</v>
          </cell>
          <cell r="E183">
            <v>1</v>
          </cell>
          <cell r="F183" t="str">
            <v>เดือน</v>
          </cell>
          <cell r="G183">
            <v>652.70000000000005</v>
          </cell>
        </row>
        <row r="184">
          <cell r="C184" t="str">
            <v>147-1</v>
          </cell>
        </row>
        <row r="185">
          <cell r="C185" t="str">
            <v>147-1</v>
          </cell>
        </row>
        <row r="186">
          <cell r="C186" t="str">
            <v>147-1</v>
          </cell>
        </row>
        <row r="187">
          <cell r="C187" t="str">
            <v>147-1</v>
          </cell>
        </row>
        <row r="188">
          <cell r="C188" t="str">
            <v>147-1</v>
          </cell>
        </row>
        <row r="189">
          <cell r="C189" t="str">
            <v>147-1</v>
          </cell>
        </row>
        <row r="190">
          <cell r="C190" t="str">
            <v>148-1</v>
          </cell>
          <cell r="D190" t="str">
            <v>ค่าโทรศัพท์ 034-351517  เม.ย.60</v>
          </cell>
          <cell r="E190">
            <v>1</v>
          </cell>
          <cell r="F190" t="str">
            <v>เดือน</v>
          </cell>
          <cell r="G190">
            <v>107</v>
          </cell>
        </row>
        <row r="191">
          <cell r="C191" t="str">
            <v>149-1</v>
          </cell>
          <cell r="D191" t="str">
            <v>ค่าโทรศัพท์ 034-351406  เม.ย.60</v>
          </cell>
          <cell r="E191">
            <v>1</v>
          </cell>
          <cell r="F191" t="str">
            <v>เดือน</v>
          </cell>
          <cell r="G191">
            <v>260.22000000000003</v>
          </cell>
        </row>
        <row r="192">
          <cell r="C192" t="str">
            <v>150-1</v>
          </cell>
          <cell r="D192" t="str">
            <v>จ้างเหมาพนักงานรักษาความปลอดภัย (พ.ค. 60)</v>
          </cell>
          <cell r="E192">
            <v>1</v>
          </cell>
          <cell r="F192" t="str">
            <v>เดือน</v>
          </cell>
          <cell r="G192">
            <v>23950</v>
          </cell>
        </row>
        <row r="193">
          <cell r="C193" t="str">
            <v>151-1</v>
          </cell>
          <cell r="D193" t="str">
            <v>ซื้อวัสดุก่อสร้าง</v>
          </cell>
          <cell r="E193">
            <v>1</v>
          </cell>
          <cell r="F193" t="str">
            <v>ชุด</v>
          </cell>
          <cell r="G193">
            <v>35620</v>
          </cell>
        </row>
        <row r="194">
          <cell r="C194" t="str">
            <v>152-1</v>
          </cell>
          <cell r="D194" t="str">
            <v>เสื้อยืดคอกลมใช้ในโครงการฯ</v>
          </cell>
          <cell r="E194">
            <v>151</v>
          </cell>
          <cell r="F194" t="str">
            <v>ตัว</v>
          </cell>
          <cell r="G194">
            <v>83.58</v>
          </cell>
        </row>
        <row r="195">
          <cell r="C195" t="str">
            <v>153-1</v>
          </cell>
          <cell r="D195" t="str">
            <v>เสื้อมะฮ่อม</v>
          </cell>
          <cell r="E195">
            <v>253</v>
          </cell>
          <cell r="F195" t="str">
            <v>ตัว</v>
          </cell>
          <cell r="G195">
            <v>135</v>
          </cell>
        </row>
        <row r="196">
          <cell r="C196" t="str">
            <v>153-1</v>
          </cell>
        </row>
        <row r="197">
          <cell r="C197" t="str">
            <v>153-1</v>
          </cell>
        </row>
        <row r="198">
          <cell r="C198" t="str">
            <v>154-1</v>
          </cell>
          <cell r="D198" t="str">
            <v>จ้างเหมาเช่ารถบัส วันที่ 4 มิ.ย. 60</v>
          </cell>
          <cell r="E198">
            <v>2</v>
          </cell>
          <cell r="F198" t="str">
            <v>คัน</v>
          </cell>
          <cell r="G198">
            <v>10000</v>
          </cell>
        </row>
        <row r="199">
          <cell r="C199" t="str">
            <v>155-1</v>
          </cell>
          <cell r="D199" t="str">
            <v>ซื้อวัสดุวิทยาศาสตร์ (สารเคมี)</v>
          </cell>
          <cell r="E199">
            <v>1</v>
          </cell>
          <cell r="F199" t="str">
            <v>ชุด</v>
          </cell>
          <cell r="G199">
            <v>25894</v>
          </cell>
        </row>
        <row r="200">
          <cell r="C200" t="str">
            <v>155-1</v>
          </cell>
        </row>
        <row r="201">
          <cell r="C201" t="str">
            <v>156-1</v>
          </cell>
          <cell r="D201" t="str">
            <v>ค่าจ้างเหมาปักเสื้อ ใช้ในโครงการค่าย ผู้นำ 4 จอบฯ</v>
          </cell>
          <cell r="E201">
            <v>253</v>
          </cell>
          <cell r="F201" t="str">
            <v>ตัว</v>
          </cell>
          <cell r="G201">
            <v>80</v>
          </cell>
        </row>
        <row r="202">
          <cell r="C202" t="str">
            <v>156-1</v>
          </cell>
        </row>
        <row r="203">
          <cell r="C203" t="str">
            <v>156-1</v>
          </cell>
        </row>
        <row r="204">
          <cell r="C204" t="str">
            <v>156-1</v>
          </cell>
        </row>
        <row r="205">
          <cell r="C205" t="str">
            <v>157-1</v>
          </cell>
          <cell r="D205" t="str">
            <v>ค่าจ้างเหมาไถดินหินกรวด</v>
          </cell>
          <cell r="E205">
            <v>1</v>
          </cell>
          <cell r="F205" t="str">
            <v>งาน</v>
          </cell>
          <cell r="G205">
            <v>4800</v>
          </cell>
        </row>
        <row r="206">
          <cell r="C206" t="str">
            <v>158-1</v>
          </cell>
          <cell r="D206" t="str">
            <v>ซื้อวัสดุสำนักงาน(ป้าย)</v>
          </cell>
          <cell r="E206">
            <v>1</v>
          </cell>
          <cell r="F206" t="str">
            <v>ชุด</v>
          </cell>
          <cell r="G206">
            <v>8900</v>
          </cell>
        </row>
        <row r="207">
          <cell r="C207" t="str">
            <v>159-1</v>
          </cell>
          <cell r="D207" t="str">
            <v>ซื้อวัสดุการเกษตร (ก้อนเชื้อเห็ด)</v>
          </cell>
          <cell r="E207">
            <v>1</v>
          </cell>
          <cell r="F207" t="str">
            <v>ชุด</v>
          </cell>
          <cell r="G207">
            <v>8300</v>
          </cell>
        </row>
        <row r="208">
          <cell r="C208" t="str">
            <v>160-1</v>
          </cell>
          <cell r="D208" t="str">
            <v>ค่าอาหารทำการนอกเวลา</v>
          </cell>
          <cell r="E208">
            <v>1</v>
          </cell>
          <cell r="F208" t="str">
            <v>ชุด</v>
          </cell>
          <cell r="G208">
            <v>3360</v>
          </cell>
        </row>
        <row r="209">
          <cell r="C209" t="str">
            <v>161-1</v>
          </cell>
          <cell r="D209" t="str">
            <v>ค่าเบี้ยประกันภัยก/ธภัยเบ็ดเตล็ดเลขที่ 001-MS-2017-0015933 (IAR)</v>
          </cell>
          <cell r="E209">
            <v>1</v>
          </cell>
          <cell r="F209" t="str">
            <v>ชุด</v>
          </cell>
          <cell r="G209">
            <v>136433.56</v>
          </cell>
        </row>
        <row r="210">
          <cell r="C210" t="str">
            <v>162-1</v>
          </cell>
          <cell r="D210" t="str">
            <v>ขอเบิกเงินค่าพวงหรีด</v>
          </cell>
          <cell r="E210">
            <v>1</v>
          </cell>
          <cell r="F210" t="str">
            <v>พวง</v>
          </cell>
          <cell r="G210">
            <v>600</v>
          </cell>
        </row>
        <row r="211">
          <cell r="C211" t="str">
            <v>163-1</v>
          </cell>
          <cell r="D211" t="str">
            <v>ค่าใช้จ่ายโครงการสัมมนาคณะผู้บริหารคณะฯ</v>
          </cell>
          <cell r="E211">
            <v>1</v>
          </cell>
          <cell r="F211" t="str">
            <v>ชุด</v>
          </cell>
          <cell r="G211">
            <v>6000</v>
          </cell>
        </row>
        <row r="212">
          <cell r="C212" t="str">
            <v>164-1</v>
          </cell>
          <cell r="D212" t="str">
            <v>ค่าใช้จ่ายเดินทาง</v>
          </cell>
          <cell r="E212">
            <v>1</v>
          </cell>
          <cell r="F212" t="str">
            <v>ชุด</v>
          </cell>
          <cell r="G212">
            <v>1190</v>
          </cell>
        </row>
        <row r="213">
          <cell r="C213" t="str">
            <v>165-1</v>
          </cell>
          <cell r="D213" t="str">
            <v xml:space="preserve">ซื้อวัสดุเชื้อเพลิง  </v>
          </cell>
          <cell r="E213">
            <v>1</v>
          </cell>
          <cell r="F213" t="str">
            <v>ชุด</v>
          </cell>
          <cell r="G213">
            <v>690</v>
          </cell>
        </row>
        <row r="214">
          <cell r="C214" t="str">
            <v>166-1</v>
          </cell>
          <cell r="D214" t="str">
            <v>ซื้อวัสดุสำนักงาน,วัสดุงานบ้านงานครัว,วัสดุวิทยาศาตร์และการแพทย์</v>
          </cell>
          <cell r="E214">
            <v>1</v>
          </cell>
          <cell r="F214" t="str">
            <v>ชุด</v>
          </cell>
          <cell r="G214">
            <v>3966</v>
          </cell>
        </row>
        <row r="215">
          <cell r="C215" t="str">
            <v>167-1</v>
          </cell>
          <cell r="D215" t="str">
            <v>ซื้อวัสดุการเกษตร</v>
          </cell>
          <cell r="E215">
            <v>1</v>
          </cell>
          <cell r="F215" t="str">
            <v>ชุด</v>
          </cell>
          <cell r="G215">
            <v>6668</v>
          </cell>
        </row>
        <row r="216">
          <cell r="C216" t="str">
            <v>168-1</v>
          </cell>
          <cell r="D216" t="str">
            <v>ซื้อวัสดุก่อสร้าง</v>
          </cell>
          <cell r="E216">
            <v>1</v>
          </cell>
          <cell r="F216" t="str">
            <v>ชุด</v>
          </cell>
          <cell r="G216">
            <v>4765</v>
          </cell>
        </row>
        <row r="217">
          <cell r="C217" t="str">
            <v>169-1</v>
          </cell>
          <cell r="D217" t="str">
            <v>จ้างเหมาบริการดูแลรักษาลิฟท์ ครั้งที่ 4 (เม.ย - มิ.ย 60)</v>
          </cell>
          <cell r="E217">
            <v>1</v>
          </cell>
          <cell r="F217" t="str">
            <v>ชุด</v>
          </cell>
          <cell r="G217">
            <v>43236.03</v>
          </cell>
        </row>
        <row r="218">
          <cell r="C218" t="str">
            <v>170-1</v>
          </cell>
          <cell r="D218" t="str">
            <v>ค่าโทรศัพท์ 034-352435 (พ.ค. 60)</v>
          </cell>
          <cell r="E218">
            <v>1</v>
          </cell>
          <cell r="F218" t="str">
            <v>เดือน</v>
          </cell>
          <cell r="G218">
            <v>267.5</v>
          </cell>
        </row>
        <row r="219">
          <cell r="C219" t="str">
            <v>171-1</v>
          </cell>
          <cell r="D219" t="str">
            <v>ค่าพิมพ์สติกเกอร์ติดแผ่นฟิวเจอร์บอร์ด</v>
          </cell>
          <cell r="E219">
            <v>5</v>
          </cell>
          <cell r="F219" t="str">
            <v>แผ่น</v>
          </cell>
          <cell r="G219">
            <v>500</v>
          </cell>
        </row>
        <row r="220">
          <cell r="C220" t="str">
            <v>172-1</v>
          </cell>
          <cell r="D220" t="str">
            <v>ป้ายไวนิล ขนาด 4x2.4 เมตร</v>
          </cell>
          <cell r="E220">
            <v>1</v>
          </cell>
          <cell r="F220" t="str">
            <v>แผ่น</v>
          </cell>
          <cell r="G220">
            <v>3900</v>
          </cell>
        </row>
        <row r="221">
          <cell r="C221" t="str">
            <v>173-1</v>
          </cell>
          <cell r="D221" t="str">
            <v>ป้ายไวนิล ขนาด 6x2.4 เมตร</v>
          </cell>
          <cell r="E221">
            <v>1</v>
          </cell>
          <cell r="F221" t="str">
            <v>แผ่น</v>
          </cell>
          <cell r="G221">
            <v>4500</v>
          </cell>
        </row>
        <row r="222">
          <cell r="C222" t="str">
            <v>174-1</v>
          </cell>
          <cell r="D222" t="str">
            <v>แอนติ้เซฟติค เอ (คืนถัง) (20 ลิตร)</v>
          </cell>
          <cell r="E222">
            <v>40</v>
          </cell>
          <cell r="F222" t="str">
            <v>ถัง</v>
          </cell>
          <cell r="G222">
            <v>1000</v>
          </cell>
        </row>
        <row r="223">
          <cell r="C223" t="str">
            <v>175-1</v>
          </cell>
          <cell r="D223" t="str">
            <v>DEXTROSE MONOHYDRATE (80 ถุง/25 กก.)</v>
          </cell>
          <cell r="E223">
            <v>2000</v>
          </cell>
          <cell r="F223" t="str">
            <v>KG</v>
          </cell>
          <cell r="G223">
            <v>25.85</v>
          </cell>
        </row>
        <row r="224">
          <cell r="C224" t="str">
            <v>175-2</v>
          </cell>
          <cell r="D224" t="str">
            <v>BUFFER PH4,250 ml. "METTLER"</v>
          </cell>
          <cell r="E224">
            <v>1</v>
          </cell>
          <cell r="F224" t="str">
            <v>BOT</v>
          </cell>
          <cell r="G224">
            <v>600</v>
          </cell>
        </row>
        <row r="225">
          <cell r="C225" t="str">
            <v>175-3</v>
          </cell>
          <cell r="D225" t="str">
            <v>BUFFER PH7,250 ml. "METTLER"</v>
          </cell>
          <cell r="E225">
            <v>1</v>
          </cell>
          <cell r="F225" t="str">
            <v>BOT</v>
          </cell>
          <cell r="G225">
            <v>600</v>
          </cell>
        </row>
        <row r="226">
          <cell r="C226" t="str">
            <v>176-1</v>
          </cell>
          <cell r="D226" t="str">
            <v>แอมโมเนีย</v>
          </cell>
          <cell r="E226">
            <v>2</v>
          </cell>
          <cell r="F226" t="str">
            <v>ขวด</v>
          </cell>
          <cell r="G226">
            <v>13</v>
          </cell>
        </row>
        <row r="227">
          <cell r="C227" t="str">
            <v>176-2</v>
          </cell>
          <cell r="D227" t="str">
            <v>สำลีก้อน</v>
          </cell>
          <cell r="E227">
            <v>2</v>
          </cell>
          <cell r="F227" t="str">
            <v>ห่อ</v>
          </cell>
          <cell r="G227">
            <v>25</v>
          </cell>
        </row>
        <row r="228">
          <cell r="C228" t="str">
            <v>176-3</v>
          </cell>
          <cell r="D228" t="str">
            <v>ไทเกอร์พลาส</v>
          </cell>
          <cell r="E228">
            <v>1</v>
          </cell>
          <cell r="F228" t="str">
            <v>กล่อง</v>
          </cell>
          <cell r="G228">
            <v>35</v>
          </cell>
        </row>
        <row r="229">
          <cell r="C229" t="str">
            <v>176-4</v>
          </cell>
          <cell r="D229" t="str">
            <v>เคาร์เตอร์เพนรอน N</v>
          </cell>
          <cell r="E229">
            <v>10</v>
          </cell>
          <cell r="F229" t="str">
            <v>หลอด</v>
          </cell>
          <cell r="G229">
            <v>125</v>
          </cell>
        </row>
        <row r="230">
          <cell r="C230" t="str">
            <v>176-5</v>
          </cell>
          <cell r="D230" t="str">
            <v>เปรย์ชา</v>
          </cell>
          <cell r="E230">
            <v>2</v>
          </cell>
          <cell r="F230" t="str">
            <v>ขวด</v>
          </cell>
          <cell r="G230">
            <v>320</v>
          </cell>
        </row>
        <row r="231">
          <cell r="C231" t="str">
            <v>176-6</v>
          </cell>
          <cell r="D231" t="str">
            <v>พารา</v>
          </cell>
          <cell r="E231">
            <v>1</v>
          </cell>
          <cell r="F231" t="str">
            <v>ขวด</v>
          </cell>
          <cell r="G231">
            <v>45</v>
          </cell>
        </row>
        <row r="232">
          <cell r="C232" t="str">
            <v>177-1</v>
          </cell>
          <cell r="D232" t="str">
            <v>ผ้าเย็น 30 ผืน/แพค</v>
          </cell>
          <cell r="E232">
            <v>10</v>
          </cell>
          <cell r="F232" t="str">
            <v>แพค</v>
          </cell>
          <cell r="G232">
            <v>180</v>
          </cell>
        </row>
        <row r="233">
          <cell r="C233" t="str">
            <v>178-1</v>
          </cell>
          <cell r="D233" t="str">
            <v>ซื้อวัสดุเครื่องแต่งกาย</v>
          </cell>
          <cell r="E233">
            <v>370</v>
          </cell>
          <cell r="F233" t="str">
            <v>ตัว</v>
          </cell>
          <cell r="G233">
            <v>130</v>
          </cell>
        </row>
        <row r="234">
          <cell r="C234" t="str">
            <v>179-1</v>
          </cell>
          <cell r="D234" t="str">
            <v>จ้างเหมาบริการรักษาความปลอดภัย มิ.ย. 60</v>
          </cell>
          <cell r="E234">
            <v>1</v>
          </cell>
          <cell r="F234" t="str">
            <v>เดือน</v>
          </cell>
          <cell r="G234">
            <v>23950</v>
          </cell>
        </row>
        <row r="235">
          <cell r="C235" t="str">
            <v>180-1</v>
          </cell>
          <cell r="D235" t="str">
            <v>ซื้อวัสดุวิทยาศาสตร์</v>
          </cell>
          <cell r="E235">
            <v>1</v>
          </cell>
          <cell r="F235" t="str">
            <v>ชุด</v>
          </cell>
          <cell r="G235">
            <v>19046</v>
          </cell>
        </row>
        <row r="236">
          <cell r="C236" t="str">
            <v>181-1</v>
          </cell>
          <cell r="D236" t="str">
            <v>ซื้อวัสดุบรรจุภัณฑ์</v>
          </cell>
          <cell r="E236">
            <v>1</v>
          </cell>
          <cell r="F236" t="str">
            <v>ชุด</v>
          </cell>
          <cell r="G236">
            <v>4173</v>
          </cell>
        </row>
        <row r="237">
          <cell r="C237" t="str">
            <v>182-1</v>
          </cell>
          <cell r="D237" t="str">
            <v>ซื้อวัสดุวิทยาศาสตร์</v>
          </cell>
          <cell r="E237">
            <v>1</v>
          </cell>
          <cell r="F237" t="str">
            <v>ชุด</v>
          </cell>
          <cell r="G237">
            <v>28549.25</v>
          </cell>
        </row>
        <row r="238">
          <cell r="C238" t="str">
            <v>183-1</v>
          </cell>
          <cell r="D238" t="str">
            <v>ซื้อวัสดุวิทยาศาสตร์</v>
          </cell>
          <cell r="E238">
            <v>1</v>
          </cell>
          <cell r="F238" t="str">
            <v>ชุด</v>
          </cell>
          <cell r="G238">
            <v>11716.5</v>
          </cell>
        </row>
        <row r="239">
          <cell r="C239" t="str">
            <v>184-1</v>
          </cell>
          <cell r="D239" t="str">
            <v>ซื้อวัสดุคอมพิวเตอร์</v>
          </cell>
          <cell r="E239">
            <v>1</v>
          </cell>
          <cell r="F239" t="str">
            <v>ชุด</v>
          </cell>
          <cell r="G239">
            <v>7650</v>
          </cell>
        </row>
        <row r="240">
          <cell r="C240" t="str">
            <v>185-1</v>
          </cell>
          <cell r="D240" t="str">
            <v>ค่าเช่าเก้าอี้</v>
          </cell>
          <cell r="E240">
            <v>500</v>
          </cell>
          <cell r="F240" t="str">
            <v>ตัว</v>
          </cell>
          <cell r="G240">
            <v>6</v>
          </cell>
        </row>
        <row r="241">
          <cell r="C241" t="str">
            <v>186-1</v>
          </cell>
          <cell r="D241" t="str">
            <v>ซื้อวัสดุสำนักงาน</v>
          </cell>
          <cell r="E241">
            <v>1</v>
          </cell>
          <cell r="F241" t="str">
            <v>ชุด</v>
          </cell>
          <cell r="G241">
            <v>2100</v>
          </cell>
        </row>
        <row r="242">
          <cell r="C242" t="str">
            <v>187-1</v>
          </cell>
          <cell r="D242" t="str">
            <v>ค่าใช้จ่ายเดินทาง วันที่ 27 ก.ค. 60</v>
          </cell>
          <cell r="E242">
            <v>1</v>
          </cell>
          <cell r="F242" t="str">
            <v>วัน</v>
          </cell>
          <cell r="G242">
            <v>2825</v>
          </cell>
        </row>
        <row r="243">
          <cell r="C243" t="str">
            <v>188-1</v>
          </cell>
          <cell r="D243" t="str">
            <v>ค่าใช้จ่ายเดินทาง วันที่  19 ก.ค. 60</v>
          </cell>
          <cell r="E243">
            <v>1</v>
          </cell>
          <cell r="F243" t="str">
            <v>วัน</v>
          </cell>
          <cell r="G243">
            <v>800</v>
          </cell>
        </row>
        <row r="244">
          <cell r="C244" t="str">
            <v>189-1</v>
          </cell>
          <cell r="D244" t="str">
            <v>ค่าใช้จ่ายเดินทาง วันที่  14 ก.ค. 60</v>
          </cell>
          <cell r="E244">
            <v>1</v>
          </cell>
          <cell r="F244" t="str">
            <v>วัน</v>
          </cell>
          <cell r="G244">
            <v>800</v>
          </cell>
        </row>
        <row r="245">
          <cell r="C245" t="str">
            <v>190-1</v>
          </cell>
          <cell r="D245" t="str">
            <v>ค่าใช้จ่ายเดินทาง วันที่  18 ก.ค. 60</v>
          </cell>
          <cell r="E245">
            <v>1</v>
          </cell>
          <cell r="F245" t="str">
            <v>วัน</v>
          </cell>
          <cell r="G245">
            <v>2740</v>
          </cell>
        </row>
        <row r="246">
          <cell r="C246" t="str">
            <v>191-1</v>
          </cell>
          <cell r="D246" t="str">
            <v>วัสดุสำนักงาน</v>
          </cell>
          <cell r="E246">
            <v>1</v>
          </cell>
          <cell r="F246" t="str">
            <v>ชุด</v>
          </cell>
          <cell r="G246">
            <v>980</v>
          </cell>
        </row>
        <row r="247">
          <cell r="C247" t="str">
            <v>192-1</v>
          </cell>
          <cell r="D247" t="str">
            <v>จ้างเหมาบริการจัดพานพวงมาลา</v>
          </cell>
          <cell r="E247">
            <v>1</v>
          </cell>
          <cell r="F247" t="str">
            <v>ชุด</v>
          </cell>
          <cell r="G247">
            <v>5640</v>
          </cell>
        </row>
        <row r="248">
          <cell r="C248" t="str">
            <v>193-1</v>
          </cell>
          <cell r="D248" t="str">
            <v>จ้างเหมาบริการถ่ายภาพมุมสูง</v>
          </cell>
          <cell r="E248">
            <v>1</v>
          </cell>
          <cell r="F248" t="str">
            <v>งาน</v>
          </cell>
          <cell r="G248">
            <v>1000</v>
          </cell>
        </row>
        <row r="249">
          <cell r="C249" t="str">
            <v>194-1</v>
          </cell>
          <cell r="D249" t="str">
            <v>ค่าโทรศัพท์ 034-351517  พ.ค. 60</v>
          </cell>
          <cell r="E249">
            <v>1</v>
          </cell>
          <cell r="F249" t="str">
            <v>เดือน</v>
          </cell>
          <cell r="G249">
            <v>107</v>
          </cell>
        </row>
        <row r="250">
          <cell r="C250" t="str">
            <v>195-1</v>
          </cell>
          <cell r="D250" t="str">
            <v>ค่าโทรศัพท์ 034-351517  มิ.ย. 60</v>
          </cell>
          <cell r="E250">
            <v>1</v>
          </cell>
          <cell r="F250" t="str">
            <v>เดือน</v>
          </cell>
          <cell r="G250">
            <v>107</v>
          </cell>
        </row>
        <row r="251">
          <cell r="C251" t="str">
            <v>196-1</v>
          </cell>
          <cell r="D251" t="str">
            <v>ค่าโทรศัพท์ 034-351406  พ.ค. 60</v>
          </cell>
          <cell r="E251">
            <v>1</v>
          </cell>
          <cell r="F251" t="str">
            <v>เดือน</v>
          </cell>
          <cell r="G251">
            <v>476.74</v>
          </cell>
        </row>
        <row r="252">
          <cell r="C252" t="str">
            <v>197-1</v>
          </cell>
          <cell r="D252" t="str">
            <v>ค่าโทรศัพท์ 034-352435  มิ.ย. 60</v>
          </cell>
          <cell r="E252">
            <v>1</v>
          </cell>
          <cell r="F252" t="str">
            <v>เดือน</v>
          </cell>
          <cell r="G252">
            <v>107</v>
          </cell>
        </row>
        <row r="253">
          <cell r="C253" t="str">
            <v>198-1</v>
          </cell>
          <cell r="D253" t="str">
            <v>ค่าเช่ารถยนต์ ฮย 8707 กทม.</v>
          </cell>
          <cell r="E253">
            <v>1</v>
          </cell>
          <cell r="F253" t="str">
            <v>เดือน</v>
          </cell>
          <cell r="G253">
            <v>18179.3</v>
          </cell>
        </row>
        <row r="254">
          <cell r="C254" t="str">
            <v>200-1</v>
          </cell>
          <cell r="D254" t="str">
            <v>ค่าโทรศัพท์ 034-352435 ก.ค. 60</v>
          </cell>
          <cell r="E254">
            <v>1</v>
          </cell>
          <cell r="F254" t="str">
            <v>เดือน</v>
          </cell>
          <cell r="G254">
            <v>107</v>
          </cell>
        </row>
        <row r="255">
          <cell r="C255" t="str">
            <v>201-1</v>
          </cell>
          <cell r="D255" t="str">
            <v>จ้างเหมารักษาความปลอดภัย  ก.ค. 60</v>
          </cell>
          <cell r="E255">
            <v>1</v>
          </cell>
          <cell r="F255" t="str">
            <v>เดือน</v>
          </cell>
          <cell r="G255">
            <v>23950</v>
          </cell>
        </row>
        <row r="256">
          <cell r="C256" t="str">
            <v>202-1</v>
          </cell>
          <cell r="D256" t="str">
            <v>ค่าใช้จ่ายเดินทาง 28 ส.ค. 2560</v>
          </cell>
          <cell r="E256">
            <v>1</v>
          </cell>
          <cell r="F256" t="str">
            <v>วัน</v>
          </cell>
          <cell r="G256">
            <v>1220</v>
          </cell>
        </row>
        <row r="257">
          <cell r="C257" t="str">
            <v>203-1</v>
          </cell>
          <cell r="D257" t="str">
            <v>จ้างเหมาบริการ เช่ารถตู้  วันที่ 18 ส.ค. 60</v>
          </cell>
          <cell r="E257">
            <v>1</v>
          </cell>
          <cell r="F257" t="str">
            <v>คัน</v>
          </cell>
          <cell r="G257">
            <v>2500</v>
          </cell>
        </row>
        <row r="258">
          <cell r="C258" t="str">
            <v>204-1</v>
          </cell>
          <cell r="D258" t="str">
            <v>ซื้อวัสดุสำนักงาน</v>
          </cell>
          <cell r="E258">
            <v>1</v>
          </cell>
          <cell r="F258" t="str">
            <v>ชุด</v>
          </cell>
          <cell r="G258">
            <v>1605</v>
          </cell>
        </row>
        <row r="259">
          <cell r="C259" t="str">
            <v>202-1</v>
          </cell>
          <cell r="D259" t="str">
            <v>จ้าง เช่าเต๊นท์</v>
          </cell>
        </row>
        <row r="260">
          <cell r="C260" t="str">
            <v>202-1</v>
          </cell>
        </row>
        <row r="261">
          <cell r="C261" t="str">
            <v>202-1</v>
          </cell>
        </row>
        <row r="262">
          <cell r="C262" t="str">
            <v>205-1</v>
          </cell>
          <cell r="D262" t="str">
            <v>จ้าง เช่าเต๊นท์</v>
          </cell>
          <cell r="E262">
            <v>6</v>
          </cell>
          <cell r="F262" t="str">
            <v>หลัง</v>
          </cell>
          <cell r="G262">
            <v>500</v>
          </cell>
        </row>
        <row r="263">
          <cell r="C263" t="str">
            <v>206-1</v>
          </cell>
          <cell r="D263" t="str">
            <v>ค่าโทรศัพท์ 034-351406  ก.ค. 60</v>
          </cell>
          <cell r="E263">
            <v>1</v>
          </cell>
          <cell r="F263" t="str">
            <v>เดือน</v>
          </cell>
          <cell r="G263">
            <v>360.86</v>
          </cell>
        </row>
        <row r="264">
          <cell r="C264" t="str">
            <v>207-1</v>
          </cell>
          <cell r="D264" t="str">
            <v>ค่าใช้จ่ายเดินทาง 5 ก.ย. 60</v>
          </cell>
          <cell r="E264">
            <v>1</v>
          </cell>
          <cell r="F264" t="str">
            <v>ชุด</v>
          </cell>
          <cell r="G264">
            <v>340</v>
          </cell>
        </row>
        <row r="265">
          <cell r="C265" t="str">
            <v>208-1</v>
          </cell>
          <cell r="D265" t="str">
            <v>ขอเบิกค่าไปรษณี ส.ค. 60- ก.ย. 60</v>
          </cell>
          <cell r="E265">
            <v>1</v>
          </cell>
          <cell r="F265" t="str">
            <v>ชุด</v>
          </cell>
          <cell r="G265">
            <v>1058</v>
          </cell>
        </row>
        <row r="266">
          <cell r="C266" t="str">
            <v>209-1</v>
          </cell>
          <cell r="D266" t="str">
            <v>ค่าเช่ารถยนต์ ฮย 8707 กทม. (ส.ค. 60)</v>
          </cell>
          <cell r="E266">
            <v>1</v>
          </cell>
          <cell r="F266" t="str">
            <v>เดือน</v>
          </cell>
          <cell r="G266">
            <v>18179.3</v>
          </cell>
        </row>
        <row r="267">
          <cell r="C267" t="str">
            <v>210-1</v>
          </cell>
          <cell r="D267" t="str">
            <v>พานพุ่มดอกไม้ (6 ชิ้น)</v>
          </cell>
          <cell r="E267">
            <v>1</v>
          </cell>
          <cell r="F267" t="str">
            <v>ชุด</v>
          </cell>
          <cell r="G267">
            <v>3000</v>
          </cell>
        </row>
        <row r="268">
          <cell r="C268" t="str">
            <v>211-1</v>
          </cell>
          <cell r="D268" t="str">
            <v>วัสดุงานบ้านงานครัว</v>
          </cell>
          <cell r="E268">
            <v>1</v>
          </cell>
          <cell r="F268" t="str">
            <v>ชุด</v>
          </cell>
          <cell r="G268">
            <v>3000</v>
          </cell>
        </row>
        <row r="269">
          <cell r="C269" t="str">
            <v>212-1</v>
          </cell>
          <cell r="D269" t="str">
            <v>จ้างเหมาบริการ</v>
          </cell>
          <cell r="E269">
            <v>1</v>
          </cell>
          <cell r="F269" t="str">
            <v>ชุด</v>
          </cell>
          <cell r="G269">
            <v>2300</v>
          </cell>
        </row>
        <row r="270">
          <cell r="C270" t="str">
            <v>213-1</v>
          </cell>
          <cell r="D270" t="str">
            <v xml:space="preserve">ซื้อวัสดุเชื้อเพลิง  </v>
          </cell>
          <cell r="E270">
            <v>1</v>
          </cell>
          <cell r="F270" t="str">
            <v>ชุด</v>
          </cell>
          <cell r="G270">
            <v>4852.3999999999996</v>
          </cell>
        </row>
        <row r="271">
          <cell r="C271" t="str">
            <v>214-1</v>
          </cell>
          <cell r="D271" t="str">
            <v>ซื้อวัสดุสำนักงาน</v>
          </cell>
          <cell r="E271">
            <v>1</v>
          </cell>
          <cell r="F271" t="str">
            <v>ชุด</v>
          </cell>
          <cell r="G271">
            <v>3000</v>
          </cell>
        </row>
        <row r="272">
          <cell r="C272" t="str">
            <v>214-1</v>
          </cell>
        </row>
        <row r="273">
          <cell r="C273" t="str">
            <v>214-1</v>
          </cell>
        </row>
        <row r="274">
          <cell r="C274" t="str">
            <v>214-1</v>
          </cell>
        </row>
        <row r="275">
          <cell r="C275" t="str">
            <v>214-1</v>
          </cell>
        </row>
        <row r="276">
          <cell r="C276" t="str">
            <v>215-1</v>
          </cell>
          <cell r="D276" t="str">
            <v>ค่าโทรศัพท์ 034-352435 ส.ค. 60</v>
          </cell>
          <cell r="E276">
            <v>1</v>
          </cell>
          <cell r="F276" t="str">
            <v>เดือน</v>
          </cell>
          <cell r="G276">
            <v>107</v>
          </cell>
        </row>
      </sheetData>
      <sheetData sheetId="2">
        <row r="1">
          <cell r="K1">
            <v>215</v>
          </cell>
        </row>
      </sheetData>
      <sheetData sheetId="3"/>
      <sheetData sheetId="4">
        <row r="27">
          <cell r="D27" t="str">
            <v>นายนุสรณ์ ปานนพภา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 t="str">
            <v>หมวด</v>
          </cell>
          <cell r="K1" t="str">
            <v>ลูกค้า</v>
          </cell>
        </row>
        <row r="2">
          <cell r="B2" t="str">
            <v>เงินรายได้</v>
          </cell>
          <cell r="E2" t="str">
            <v>มี</v>
          </cell>
          <cell r="H2" t="str">
            <v>ค่าวัสดุ</v>
          </cell>
          <cell r="K2" t="str">
            <v xml:space="preserve"> ร้านสหกรณ์เกษตรศาสตร์ จำกัด</v>
          </cell>
          <cell r="O2" t="str">
            <v>เงินรายได้</v>
          </cell>
        </row>
        <row r="3">
          <cell r="B3" t="str">
            <v>เงินงบประมาณ</v>
          </cell>
          <cell r="E3" t="str">
            <v>ไม่มี</v>
          </cell>
          <cell r="H3" t="str">
            <v>ค่าใช้สอย</v>
          </cell>
          <cell r="K3" t="str">
            <v xml:space="preserve">บริษัท ทีโอที จำกัด (มหาชน) </v>
          </cell>
          <cell r="O3" t="str">
            <v>พื้นฐานด้านการพัฒนาและเสริมสร้างศักยภาพคน</v>
          </cell>
        </row>
        <row r="4">
          <cell r="H4" t="str">
            <v>ค่าสาธารณูปโภค</v>
          </cell>
          <cell r="K4" t="str">
            <v>ร้าน อุนทรงกิจการไฟฟ้า</v>
          </cell>
          <cell r="O4" t="str">
            <v>พื้นฐานด้านการเสริมสร้างความสามารถในการแข่งขันของประเทศ</v>
          </cell>
        </row>
        <row r="5">
          <cell r="K5" t="str">
            <v>ท๊อป นครปฐม</v>
          </cell>
        </row>
        <row r="6">
          <cell r="K6" t="str">
            <v>บริษัท ฟูจิ ซีร๊อกซ์ (ประเทศไทย) จำกัด</v>
          </cell>
        </row>
        <row r="7">
          <cell r="K7" t="str">
            <v>บริษัท พล็อต แอนด์ ปริ้นท์ ซิสเต็มส์ เซอร์วิส  จำกัด</v>
          </cell>
        </row>
        <row r="8">
          <cell r="K8" t="str">
            <v>บริษัท พรีเมียมสตูดิโอ จำกัด</v>
          </cell>
          <cell r="O8" t="str">
            <v>กรรมการ</v>
          </cell>
        </row>
        <row r="9">
          <cell r="K9" t="str">
            <v>นายการันต์  เรสลี</v>
          </cell>
          <cell r="O9" t="str">
            <v>ผู้ตรวจรับพัสดุ</v>
          </cell>
        </row>
        <row r="10">
          <cell r="K10" t="str">
            <v>บริษัท เบลล์ด๊าส จำกัด</v>
          </cell>
        </row>
        <row r="11">
          <cell r="K11" t="str">
            <v>บริษัท ดิลิเวอร์ เฮาล์ จำกัด</v>
          </cell>
        </row>
        <row r="12">
          <cell r="K12" t="str">
            <v xml:space="preserve">ห้างหุ้นส่วนสามัน กรีนไอที </v>
          </cell>
        </row>
        <row r="13">
          <cell r="K13" t="str">
            <v>ช.เซ็นต์เตอร์การ์ด</v>
          </cell>
        </row>
        <row r="14">
          <cell r="K14" t="str">
            <v>บริษัท วิริยะประกันภัย จำกัด (มหาชน)</v>
          </cell>
          <cell r="O14" t="str">
            <v>ผู้สำเร็จการศึกษาด้านวิทยาศาสตร์และเทคโนโลยี</v>
          </cell>
        </row>
        <row r="15">
          <cell r="K15" t="str">
            <v>ห้างหุ้นส่วนจำกัด ดาวศรีสุข</v>
          </cell>
        </row>
        <row r="16">
          <cell r="K16" t="str">
            <v>อู่สุขเกษมการช่าง</v>
          </cell>
        </row>
        <row r="17">
          <cell r="K17" t="str">
            <v>ร้าน จอย</v>
          </cell>
        </row>
        <row r="18">
          <cell r="K18" t="str">
            <v>ห.จ.ก.โชคเจริญ ดี บริการ</v>
          </cell>
        </row>
        <row r="19">
          <cell r="K19" t="str">
            <v>ร้าน ศรีสุขจรพาณิชย์</v>
          </cell>
        </row>
        <row r="20">
          <cell r="K20" t="str">
            <v>ร้าน อนุพันธ์การพิมพ์</v>
          </cell>
        </row>
        <row r="21">
          <cell r="K21" t="str">
            <v>บริษัท เอ็น.ที. คอมพิวเตอร์ แอนด์ คอมมูนิเคชั่น จำกัด</v>
          </cell>
        </row>
        <row r="22">
          <cell r="K22" t="str">
            <v>ร้านโชคเจริญชัย</v>
          </cell>
        </row>
        <row r="23">
          <cell r="K23" t="str">
            <v>บริษัท กระถินแดงค้าไม้ จำกัด</v>
          </cell>
        </row>
        <row r="24">
          <cell r="K24" t="str">
            <v>ร้านส.สยามการยาง</v>
          </cell>
        </row>
        <row r="25">
          <cell r="K25" t="str">
            <v>บริษัท บางกอกบีพีไอ จำกัด</v>
          </cell>
        </row>
        <row r="26">
          <cell r="K26" t="str">
            <v>ห.จ.ก.เพราพิลาศ</v>
          </cell>
        </row>
        <row r="27">
          <cell r="K27" t="str">
            <v>ร้านศิริเจริญการไฟฟ้า-การยนต์</v>
          </cell>
        </row>
        <row r="28">
          <cell r="K28" t="str">
            <v>นายสมชัย  ปรีชาคม</v>
          </cell>
        </row>
        <row r="29">
          <cell r="K29" t="str">
            <v>ร้านอุดมสาส์น์</v>
          </cell>
        </row>
        <row r="30">
          <cell r="K30" t="str">
            <v>ศูนย์หนังสือมหาวิทยาลัยฯ</v>
          </cell>
        </row>
        <row r="31">
          <cell r="K31" t="str">
            <v>ร้านโชคปรารถนา</v>
          </cell>
        </row>
        <row r="32">
          <cell r="K32" t="str">
            <v>ตรีสุขออโต้แอร์</v>
          </cell>
        </row>
        <row r="33">
          <cell r="K33" t="str">
            <v>ร้านตี๋กุญแจ</v>
          </cell>
        </row>
        <row r="34">
          <cell r="K34" t="str">
            <v>ส.สยามออโต้เซอร์วิส</v>
          </cell>
        </row>
        <row r="35">
          <cell r="K35" t="str">
            <v>บริษัท ฟอร์ท คอร์ปอเรชั่น จำกัด</v>
          </cell>
        </row>
        <row r="36">
          <cell r="K36" t="str">
            <v>สินธนา อีเลคทริค</v>
          </cell>
        </row>
        <row r="37">
          <cell r="K37" t="str">
            <v>ทวีทรัพย์ - ซักแห้ง</v>
          </cell>
        </row>
        <row r="38">
          <cell r="K38" t="str">
            <v>บริษัท ศรีวัฒน์ ลิสซิ่ง จำกัด</v>
          </cell>
        </row>
        <row r="39">
          <cell r="K39" t="str">
            <v>บริษัท ธรรมนูญค้าวัสดุ จำกัด</v>
          </cell>
        </row>
        <row r="40">
          <cell r="K40" t="str">
            <v>นายไพรัตน์ พันธ์ทิพย์ศักดิ์</v>
          </cell>
        </row>
        <row r="41">
          <cell r="K41" t="str">
            <v>ร้านบัวแก้วรุ่งเรือง</v>
          </cell>
        </row>
        <row r="42">
          <cell r="K42" t="str">
            <v>บริษัท อิเลคอน จำกัด</v>
          </cell>
        </row>
        <row r="43">
          <cell r="K43" t="str">
            <v>บุญมีเซอร์วิส สำนักงานใหญ่</v>
          </cell>
        </row>
        <row r="44">
          <cell r="K44" t="str">
            <v>นายพิชิต จ้อยร่อย</v>
          </cell>
        </row>
        <row r="45">
          <cell r="K45" t="str">
            <v>ร้านลิ้มเจริญ</v>
          </cell>
        </row>
        <row r="46">
          <cell r="K46" t="str">
            <v>ห้างสินเอเซียเอ็นเตอร์ไพร์ส</v>
          </cell>
        </row>
        <row r="47">
          <cell r="K47" t="str">
            <v>นางสาวอารีย์  วิริยะพันธุ์</v>
          </cell>
        </row>
        <row r="48">
          <cell r="K48" t="str">
            <v>ห้างหุ้นส่วนจำกัด บิลเลี่ยน พลัส คอมมูนิเคชั่น</v>
          </cell>
        </row>
        <row r="49">
          <cell r="K49" t="str">
            <v>VRACCESSORIES</v>
          </cell>
        </row>
        <row r="50">
          <cell r="K50" t="str">
            <v>บริษัท ซีบี ออร์กาไนเซอร์ จำกัด</v>
          </cell>
        </row>
        <row r="51">
          <cell r="K51" t="str">
            <v>บริษัท สยามแม็คโคร จำกัด (มหาชน)</v>
          </cell>
        </row>
        <row r="52">
          <cell r="K52" t="str">
            <v>ห้างหุ้นส่วนจำกัด สกาย อีควิปเม้นท์(สำนักงานใหญ่)</v>
          </cell>
        </row>
        <row r="53">
          <cell r="K53" t="str">
            <v>เคยู เซอร์วิส คอมพิวเตอร์</v>
          </cell>
        </row>
        <row r="54">
          <cell r="K54" t="str">
            <v>ท๊อป สกรีน</v>
          </cell>
        </row>
        <row r="55">
          <cell r="K55" t="str">
            <v>เพชรเกษมการพิมพ์</v>
          </cell>
        </row>
        <row r="56">
          <cell r="K56" t="str">
            <v>บริษัท บี มีเดีย โฟกัส(ประเทศไทย) จำกัด</v>
          </cell>
        </row>
        <row r="57">
          <cell r="K57" t="str">
            <v>ร้านน้ำแข็งโย</v>
          </cell>
        </row>
        <row r="58">
          <cell r="K58" t="str">
            <v>บริษัท ศิริเจริญเพิ่มพูล จำกัด</v>
          </cell>
        </row>
        <row r="59">
          <cell r="K59" t="str">
            <v>บริษัท ออฟฟิซ คลับ(ไทย) จำกัด</v>
          </cell>
        </row>
        <row r="60">
          <cell r="K60" t="str">
            <v>โชคแสนชัยเฟอร์นิเจอร์</v>
          </cell>
        </row>
        <row r="61">
          <cell r="K61" t="str">
            <v>วิริยะประกันภัย</v>
          </cell>
        </row>
        <row r="62">
          <cell r="K62" t="str">
            <v>บริษัท ควอเดล พริ้นติ้ง จำกัด</v>
          </cell>
        </row>
        <row r="63">
          <cell r="K63" t="str">
            <v>บริษัท ทริพเพิล ลิงค์ จำกัด</v>
          </cell>
        </row>
        <row r="64">
          <cell r="K64" t="str">
            <v>กำแพงแสนยนต์</v>
          </cell>
        </row>
        <row r="65">
          <cell r="K65" t="str">
            <v>บริษัท เอสพีเค ซาวด์ ซิสเต็มส์ จำกัด</v>
          </cell>
        </row>
        <row r="66">
          <cell r="K66" t="str">
            <v>บริษัท ทริพเพิล ลิงค์ จำกัด(สำนักงานใหญ่)</v>
          </cell>
        </row>
        <row r="67">
          <cell r="K67" t="str">
            <v>บริษัท เอสพีเค ซาวด์ ซิสเต็มส์ จำกัด</v>
          </cell>
        </row>
        <row r="68">
          <cell r="K68" t="str">
            <v>ร้าน กรโฆษณา</v>
          </cell>
        </row>
        <row r="69">
          <cell r="K69" t="str">
            <v>บริษัท โปร คัลเล่อร์ แลบ จำกัด</v>
          </cell>
        </row>
        <row r="70">
          <cell r="K70" t="str">
            <v>เค.พี.เอส.คอมพิวเตอร์</v>
          </cell>
        </row>
        <row r="71">
          <cell r="K71" t="str">
            <v>บริษัท ธีระเทรดดิ้ง จำกัด</v>
          </cell>
        </row>
        <row r="72">
          <cell r="K72" t="str">
            <v>บริษัท  เดลตา แล็บอราตอรี่ จำกัด</v>
          </cell>
        </row>
        <row r="73">
          <cell r="K73" t="str">
            <v>บริษัท เจ.เอส.เทคนิค(1996) จำกัด</v>
          </cell>
        </row>
        <row r="74">
          <cell r="K74" t="str">
            <v>บริษัท เพชรเกษมพริ้นติ้ง กรุ๊ป จำกัด</v>
          </cell>
        </row>
      </sheetData>
      <sheetData sheetId="14">
        <row r="1">
          <cell r="B1" t="str">
            <v>คณะกรรม</v>
          </cell>
          <cell r="C1" t="str">
            <v>ตำแหน่ง</v>
          </cell>
          <cell r="F1" t="str">
            <v>ผู้สำรองจ่าย</v>
          </cell>
          <cell r="I1" t="str">
            <v>หน่วยงาน</v>
          </cell>
        </row>
        <row r="2">
          <cell r="B2" t="str">
            <v>นางสาวสุภา  สุริยกานนท์</v>
          </cell>
          <cell r="C2" t="str">
            <v>หัวหน้าสำนักงานเลขานุการคณะเกษตร กำแพงแสน</v>
          </cell>
        </row>
        <row r="3">
          <cell r="F3" t="str">
            <v>คุณสรณ์สิริ</v>
          </cell>
          <cell r="I3" t="str">
            <v>สำนักงานเลขานุการฯ</v>
          </cell>
        </row>
        <row r="4">
          <cell r="B4" t="str">
            <v>นายธีรนนท์ รัตนดิลก</v>
          </cell>
          <cell r="C4" t="str">
            <v>บุคลากร</v>
          </cell>
          <cell r="F4" t="str">
            <v>คุณนุสรณ์</v>
          </cell>
          <cell r="I4" t="str">
            <v>สถานีวิจัย สวพป.</v>
          </cell>
        </row>
        <row r="5">
          <cell r="B5" t="str">
            <v>นางกรทิพย์ บุญไพสิฐศรี</v>
          </cell>
          <cell r="C5" t="str">
            <v>เจ้าหน้าที่บริหารงานทั่วไป</v>
          </cell>
          <cell r="F5" t="str">
            <v>คุณสุจิตต์</v>
          </cell>
          <cell r="I5" t="str">
            <v>สวพป.</v>
          </cell>
        </row>
        <row r="6">
          <cell r="B6" t="str">
            <v>นางเบญจวรรณ ปานนพภา</v>
          </cell>
          <cell r="C6" t="str">
            <v>พนักงานทั่วไป</v>
          </cell>
          <cell r="F6" t="str">
            <v>คุณทศพล</v>
          </cell>
          <cell r="I6" t="str">
            <v>สนง. รายวิชา 02036299</v>
          </cell>
        </row>
        <row r="7">
          <cell r="B7" t="str">
            <v>นายนุสรณ์ ปานนพภา</v>
          </cell>
          <cell r="C7" t="str">
            <v>ช่างเครื่องยนต์ ชำนาญงาน</v>
          </cell>
          <cell r="F7" t="str">
            <v xml:space="preserve">คุณสุพิทย์ </v>
          </cell>
        </row>
        <row r="8">
          <cell r="B8" t="str">
            <v>นายนคร เผ่าพันธุ์</v>
          </cell>
          <cell r="C8" t="str">
            <v>ช่างไม้</v>
          </cell>
          <cell r="F8" t="str">
            <v>คุณสุภัค</v>
          </cell>
        </row>
        <row r="9">
          <cell r="B9" t="str">
            <v>นายสมคิด บุตรเบ้า</v>
          </cell>
          <cell r="C9" t="str">
            <v>พนักงานขับเครื่องจักรกลขนาดกลาง</v>
          </cell>
          <cell r="F9" t="str">
            <v>คุณวีรชน</v>
          </cell>
        </row>
        <row r="10">
          <cell r="B10" t="str">
            <v>นายยุทธ บัวทอง</v>
          </cell>
          <cell r="C10" t="str">
            <v>พนักงานขับรถยนต์</v>
          </cell>
          <cell r="F10" t="str">
            <v>ร้าน จอย</v>
          </cell>
        </row>
        <row r="11">
          <cell r="B11" t="str">
            <v>นางสาวสุรัตน์  พันยุโดด</v>
          </cell>
          <cell r="C11" t="str">
            <v>เจ้าหน้าที่บริหารงานทั่วไป</v>
          </cell>
          <cell r="F11" t="str">
            <v xml:space="preserve"> ร้านสหกรณ์เกษตรศาสตร์ จำกัด</v>
          </cell>
        </row>
        <row r="12">
          <cell r="B12" t="str">
            <v>นางธิดารัตน์  โพธิ์ทอง</v>
          </cell>
          <cell r="C12" t="str">
            <v>พนักงานพิมพ์</v>
          </cell>
          <cell r="F12" t="str">
            <v xml:space="preserve">บริษัท ทีโอที จำกัด (มหาชน) </v>
          </cell>
        </row>
        <row r="13">
          <cell r="B13" t="str">
            <v>นางสาวกนกลักษณ์  สระนพงษ์</v>
          </cell>
          <cell r="C13" t="str">
            <v>เจ้าหน้าที่บริหารงานทั่วไป</v>
          </cell>
          <cell r="F13" t="str">
            <v>ร้าน อุนทรงกิจการไฟฟ้า</v>
          </cell>
        </row>
        <row r="14">
          <cell r="B14" t="str">
            <v>นายอภิชาติ  หวังแก้ว</v>
          </cell>
          <cell r="C14" t="str">
            <v>ช่างเครื่องยนต์</v>
          </cell>
          <cell r="F14" t="str">
            <v>ห้างสินเอเซียเอ็นเตอร์ไพร์ส</v>
          </cell>
        </row>
        <row r="15">
          <cell r="B15" t="str">
            <v>นางกัลยวรรต  ทวีทรัพย์</v>
          </cell>
          <cell r="C15" t="str">
            <v>นักวิชาการศึกษา</v>
          </cell>
          <cell r="F15" t="str">
            <v>ท๊อป นครปฐม</v>
          </cell>
        </row>
        <row r="16">
          <cell r="B16" t="str">
            <v>นางสาวดวงกมล  ด้วงจุมพล</v>
          </cell>
          <cell r="C16" t="str">
            <v>นักวิชาการคอมพิวเตอร์</v>
          </cell>
          <cell r="F16" t="str">
            <v>บริษัท ฟูจิ ซีร๊อกซ์ (ประเทศไทย) จำกัด</v>
          </cell>
        </row>
        <row r="17">
          <cell r="B17" t="str">
            <v>นางสาวสุภัค  ถาวรนิติกุล</v>
          </cell>
          <cell r="C17" t="str">
            <v>นักวิชาการศึกษา</v>
          </cell>
          <cell r="F17" t="str">
            <v>บริษัท พล็อต แอนด์ ปริ้นท์ ซิสเต็มส์ เซอร์วิส  จำกัด</v>
          </cell>
        </row>
        <row r="18">
          <cell r="B18" t="str">
            <v>นางสาวอุทัยวรรณ เจกบุตร</v>
          </cell>
          <cell r="C18" t="str">
            <v>นักวิชาการศึกษา</v>
          </cell>
          <cell r="F18" t="str">
            <v>บริษัท พรีเมียมสตูดิโอ จำกัด</v>
          </cell>
        </row>
        <row r="19">
          <cell r="B19" t="str">
            <v>นางสาวชลณัฐชา  ตันทอง</v>
          </cell>
          <cell r="C19" t="str">
            <v>นักวิชาการศึกษา</v>
          </cell>
          <cell r="F19" t="str">
            <v>นายการันต์  เรสลี</v>
          </cell>
        </row>
        <row r="20">
          <cell r="B20" t="str">
            <v>นางสุจิตต์  มุกดา</v>
          </cell>
          <cell r="C20" t="str">
            <v>นักวิชาการเงินและบัญชี</v>
          </cell>
          <cell r="F20" t="str">
            <v>บริษัท เบลล์ด๊าส จำกัด</v>
          </cell>
        </row>
        <row r="21">
          <cell r="B21" t="str">
            <v>นายวีรชน  พึ่งชัย</v>
          </cell>
          <cell r="C21" t="str">
            <v>ช่างเครื่องยนต์ ชำนาญงานพิเศษ</v>
          </cell>
          <cell r="F21" t="str">
            <v>บริษัท ดิลิเวอร์ เฮาล์ จำกัด</v>
          </cell>
        </row>
        <row r="22">
          <cell r="B22" t="str">
            <v>นายสุพิทย์ ขุนเพชร</v>
          </cell>
          <cell r="C22" t="str">
            <v>นักวิชาการเกษตร(ชำนาญการพิเศษ)</v>
          </cell>
          <cell r="F22" t="str">
            <v xml:space="preserve">ห้างหุ้นส่วนสามัน กรีนไอที </v>
          </cell>
        </row>
        <row r="23">
          <cell r="B23" t="str">
            <v>นายวันชาติ  นิติพันธุ์</v>
          </cell>
          <cell r="C23" t="str">
            <v>นักวิชาการเกษตร(ชำนาญการพิเศษ)</v>
          </cell>
          <cell r="F23" t="str">
            <v>ช.เซ็นต์เตอร์การ์ด</v>
          </cell>
        </row>
        <row r="24">
          <cell r="B24" t="str">
            <v>นางสาวลลิดา  มะศิริ</v>
          </cell>
          <cell r="C24" t="str">
            <v>นักวิชาการศึกษา</v>
          </cell>
          <cell r="F24" t="str">
            <v>บริษัท วิริยะประกันภัย จำกัด (มหาชน)</v>
          </cell>
        </row>
        <row r="25">
          <cell r="B25" t="str">
            <v>นางสรณสิริ  พูลลาภวิวัฒน์</v>
          </cell>
          <cell r="C25" t="str">
            <v>นักวิชาการเงินและบัญชี (ชำนาญการพิเศษ)</v>
          </cell>
          <cell r="F25" t="str">
            <v>ศูนย์บริการศรีแสนปฐมยนต์</v>
          </cell>
        </row>
        <row r="26">
          <cell r="B26" t="str">
            <v>นายสุพจน์  ขำวิลัย</v>
          </cell>
          <cell r="C26" t="str">
            <v>พนักงานธุรการ ระดับ ส 2</v>
          </cell>
          <cell r="F26" t="str">
            <v>ห้างหุ้นส่วนจำกัด ดาวศรีสุข</v>
          </cell>
        </row>
        <row r="27">
          <cell r="B27" t="str">
            <v>นายเจริญ  ชาญวิศณุรักษ์</v>
          </cell>
          <cell r="C27" t="str">
            <v>นักวิชาการเกษตร</v>
          </cell>
          <cell r="F27" t="str">
            <v>อู่สุขเกษมการช่าง</v>
          </cell>
        </row>
        <row r="28">
          <cell r="B28" t="str">
            <v>นางสาวลัดดาวัลย์  ปิยะพันธ์</v>
          </cell>
          <cell r="C28" t="str">
            <v>เจ้าหน้าที่บริหารงานทั่วไป</v>
          </cell>
          <cell r="F28" t="str">
            <v>ห.จ.ก.โชคเจริญ ดี บริการ</v>
          </cell>
        </row>
        <row r="29">
          <cell r="B29" t="str">
            <v>นายวิสุทธิ์  รุผักชี</v>
          </cell>
          <cell r="C29" t="str">
            <v>พนักงานขับรถยนต์</v>
          </cell>
          <cell r="F29" t="str">
            <v>ร้าน ศรีสุขจรพาณิชย์</v>
          </cell>
        </row>
        <row r="30">
          <cell r="B30" t="str">
            <v>นายสมชาย  มูลทองฟัก</v>
          </cell>
          <cell r="C30" t="str">
            <v>พนักงานขับรถยนต์</v>
          </cell>
          <cell r="F30" t="str">
            <v>ร้าน อนุพันธ์การพิมพ์</v>
          </cell>
        </row>
        <row r="31">
          <cell r="B31" t="str">
            <v>นายวสันต์  สร้อยมาลี</v>
          </cell>
          <cell r="C31" t="str">
            <v>พนักงานสถานที่</v>
          </cell>
          <cell r="F31" t="str">
            <v>บริษัท เอ็น.ที. คอมพิวเตอร์ แอนด์ คอมมูนิเคชั่น จำกัด</v>
          </cell>
        </row>
        <row r="32">
          <cell r="B32" t="str">
            <v>นายอ๊อด  จินดาวงค์</v>
          </cell>
          <cell r="C32" t="str">
            <v>พนักงานผลิตทดลอง</v>
          </cell>
          <cell r="F32" t="str">
            <v>ร้านโชคเจริญชัย</v>
          </cell>
        </row>
        <row r="33">
          <cell r="B33" t="str">
            <v>นายวงเดช  กงศรี</v>
          </cell>
          <cell r="C33" t="str">
            <v>นักวิชาการโสตทัศนศึกษา ชำนาญการพิเศษ</v>
          </cell>
          <cell r="F33" t="str">
            <v>บริษัท กระถินแดงค้าไม้ จำกัด</v>
          </cell>
        </row>
        <row r="34">
          <cell r="B34" t="str">
            <v>นางสาวอัญญมณี  ปานดียิ่ง</v>
          </cell>
          <cell r="C34" t="str">
            <v>เจ้าหน้าที่บริหารงานทั่วไป</v>
          </cell>
          <cell r="F34" t="str">
            <v>ร้านส.สยามการยาง</v>
          </cell>
        </row>
        <row r="35">
          <cell r="B35" t="str">
            <v>นางสมฤดี  เหลืองรุ่งทรัพย์</v>
          </cell>
          <cell r="C35" t="str">
            <v>นักวิชาการศึกษา</v>
          </cell>
          <cell r="F35" t="str">
            <v>บริษัท บางกอกบีพีไอ จำกัด</v>
          </cell>
        </row>
        <row r="36">
          <cell r="B36" t="str">
            <v>นางผุสดี หมื่นราษฎร์</v>
          </cell>
          <cell r="C36" t="str">
            <v xml:space="preserve">บุคลากร </v>
          </cell>
          <cell r="F36" t="str">
            <v>ห.จ.ก.เพราพิลาศ</v>
          </cell>
        </row>
        <row r="37">
          <cell r="B37" t="str">
            <v>นายมณฑล  แผนสท้าน</v>
          </cell>
          <cell r="C37" t="str">
            <v>วิศวกร</v>
          </cell>
          <cell r="F37" t="str">
            <v>ร้านศิริเจริญการไฟฟ้า-การยนต์</v>
          </cell>
        </row>
        <row r="38">
          <cell r="B38" t="str">
            <v>นายธีระศักดิ์  จำปานิล</v>
          </cell>
          <cell r="C38" t="str">
            <v>นักวิชาการคอมพิวเตอร์</v>
          </cell>
          <cell r="F38" t="str">
            <v>ศูนย์หนังสือมหาวิทยาลัยฯ</v>
          </cell>
        </row>
        <row r="39">
          <cell r="B39" t="str">
            <v>นายสมชาย  ทองพราย</v>
          </cell>
          <cell r="C39" t="str">
            <v>พนักงานขับรถยนต์</v>
          </cell>
          <cell r="F39" t="str">
            <v>ร้านโชคปรารถนา</v>
          </cell>
        </row>
        <row r="40">
          <cell r="B40" t="str">
            <v>ผศ.ดรสุกัญญา  รัตนทับทิมทอง</v>
          </cell>
          <cell r="C40" t="str">
            <v>ผู้ช่วยศาสตราจารย์</v>
          </cell>
          <cell r="F40" t="str">
            <v>ตรีสุขออโต้แอร์</v>
          </cell>
        </row>
        <row r="41">
          <cell r="B41" t="str">
            <v>นางศุภธิดา  อับดุลลากาซิม</v>
          </cell>
          <cell r="C41" t="str">
            <v>อาจารย์</v>
          </cell>
          <cell r="F41" t="str">
            <v>ร้านตี๋กุญแจ</v>
          </cell>
        </row>
        <row r="42">
          <cell r="B42" t="str">
            <v>นางวนิดา  สืบสายพรหม</v>
          </cell>
          <cell r="C42" t="str">
            <v>อาจารย์</v>
          </cell>
        </row>
        <row r="43">
          <cell r="B43" t="str">
            <v>นายปิยะณัฎฐ์  ผกามาศ</v>
          </cell>
          <cell r="C43" t="str">
            <v>อาจารย์</v>
          </cell>
          <cell r="F43" t="str">
            <v>ส.สยามออโต้เซอร์วิส</v>
          </cell>
        </row>
        <row r="44">
          <cell r="B44" t="str">
            <v>นางปภัชร์สิชา  แก้วศรี</v>
          </cell>
          <cell r="C44" t="str">
            <v>นักวิชาการศึกษา</v>
          </cell>
          <cell r="F44" t="str">
            <v>บริษัท ฟอร์ท คอร์ปอเรชั่น จำกัด</v>
          </cell>
        </row>
        <row r="45">
          <cell r="B45" t="str">
            <v>นางชลณัฐชา   ตันทอง</v>
          </cell>
          <cell r="C45" t="str">
            <v>นักวิชาการศึกษา</v>
          </cell>
          <cell r="F45" t="str">
            <v>สินธนา อีเลคทริค</v>
          </cell>
        </row>
        <row r="46">
          <cell r="B46" t="str">
            <v>นายอนัน  มั่นคง</v>
          </cell>
          <cell r="C46" t="str">
            <v>พนักงานขับรถงานเกษตรและก่อสร้าง</v>
          </cell>
          <cell r="F46" t="str">
            <v>ทวีทรัพย์ - ซักแห้ง</v>
          </cell>
        </row>
        <row r="47">
          <cell r="B47" t="str">
            <v>นางปฐมพร  โพธิ์นิยม</v>
          </cell>
          <cell r="C47" t="str">
            <v>นักวิชาการเงินและบัญชี</v>
          </cell>
          <cell r="F47" t="str">
            <v>บริษัท ศรีวัฒน์ ลิสซิ่ง จำกัด</v>
          </cell>
        </row>
        <row r="48">
          <cell r="B48" t="str">
            <v>นางสาวบุบผา  คงสมัย</v>
          </cell>
          <cell r="C48" t="str">
            <v>อาจารย์</v>
          </cell>
          <cell r="F48" t="str">
            <v>บริษัท ธรรมนูญค้าวัสดุ จำกัด</v>
          </cell>
        </row>
        <row r="49">
          <cell r="B49" t="str">
            <v>นายประหยัด ทิราวงษ์</v>
          </cell>
          <cell r="C49" t="str">
            <v>อาจารย์</v>
          </cell>
          <cell r="F49" t="str">
            <v>นายไพรัตน์ พันธ์ทิพย์ศักดิ์</v>
          </cell>
        </row>
        <row r="50">
          <cell r="B50" t="str">
            <v>นางสาวอมรรัตน์ ศรีละออ</v>
          </cell>
          <cell r="C50" t="str">
            <v>เจ้าหน้าที่บริหารงานทั่วไป</v>
          </cell>
          <cell r="F50" t="str">
            <v>ร้านบัวแก้วรุ่งเรือง</v>
          </cell>
        </row>
        <row r="51">
          <cell r="B51" t="str">
            <v>นางสาวมณฑาทิพย์  คงมี</v>
          </cell>
          <cell r="C51" t="str">
            <v>อาจารย์</v>
          </cell>
          <cell r="F51" t="str">
            <v xml:space="preserve">คุณลัดดาวัลย์  </v>
          </cell>
        </row>
        <row r="52">
          <cell r="B52" t="str">
            <v>นางรักชนก  ทองดีพันธุ์</v>
          </cell>
          <cell r="C52" t="str">
            <v>เจ้าหน้าที่บริหารงานทั่วไป</v>
          </cell>
          <cell r="F52" t="str">
            <v>บริษัท อิเลคอน จำกัด</v>
          </cell>
        </row>
        <row r="53">
          <cell r="B53" t="str">
            <v>ผศ.ดร.พจนา  สีมันตร</v>
          </cell>
          <cell r="C53" t="str">
            <v>ผู้ช่วยศาสตราจารย์</v>
          </cell>
          <cell r="F53" t="str">
            <v>นายพิชิต จ้อยร่อย</v>
          </cell>
        </row>
        <row r="54">
          <cell r="B54" t="str">
            <v>นายเชิดพงษ์  ขีระจิตต์</v>
          </cell>
          <cell r="C54" t="str">
            <v>ผู้ช่วยศาสตราจารย์</v>
          </cell>
          <cell r="F54" t="str">
            <v>ร้านลิ้มเจริญ</v>
          </cell>
        </row>
        <row r="55">
          <cell r="B55" t="str">
            <v>นางสาวจิรัฐินาฏ  ถังเงิน</v>
          </cell>
          <cell r="C55" t="str">
            <v>อาจารย์</v>
          </cell>
          <cell r="F55" t="str">
            <v>คุณวาสนา</v>
          </cell>
        </row>
        <row r="56">
          <cell r="B56" t="str">
            <v>นายไพบูลย์  ชั้นเจริญศรี</v>
          </cell>
          <cell r="C56" t="str">
            <v xml:space="preserve">นักวิชาการโสตทัศนศึกษา </v>
          </cell>
          <cell r="F56" t="str">
            <v>นางสาวอารีย์  วิริยะพันธุ์</v>
          </cell>
        </row>
        <row r="57">
          <cell r="B57" t="str">
            <v>นางทัศนวรรณ  ทรัพย์เล็ก</v>
          </cell>
          <cell r="C57" t="str">
            <v>นักวิทยาศาสตร์</v>
          </cell>
          <cell r="F57" t="str">
            <v>ห้างหุ้นส่วนจำกัด บิลเลี่ยน พลัส คอมมูนิเคชั่น</v>
          </cell>
        </row>
        <row r="58">
          <cell r="B58" t="str">
            <v>นางสาวสุจินต์  ภัทรภูวดล</v>
          </cell>
          <cell r="C58" t="str">
            <v>ผู้ช่วยศาสตราจารย์</v>
          </cell>
          <cell r="F58" t="str">
            <v>VRACCESSORIES</v>
          </cell>
        </row>
        <row r="59">
          <cell r="B59" t="str">
            <v>นางรัชนี  ฮงประยูร</v>
          </cell>
          <cell r="C59" t="str">
            <v>ผู้ช่วยศาสตราจารย์</v>
          </cell>
          <cell r="F59" t="str">
            <v>บริษัท ซีบี ออร์กาไนเซอร์ จำกัด</v>
          </cell>
        </row>
        <row r="60">
          <cell r="B60" t="str">
            <v>ผศ.ดร.ชัยสิทธิ์  ทองจู</v>
          </cell>
          <cell r="C60" t="str">
            <v>ผู้ช่วยศาสตราจารย์</v>
          </cell>
          <cell r="F60" t="str">
            <v>บริษัท สยามแม็คโคร จำกัด (มหาชน)</v>
          </cell>
        </row>
        <row r="61">
          <cell r="B61" t="str">
            <v>นางสาวสุนารี  สว่างศรี</v>
          </cell>
          <cell r="C61" t="str">
            <v>นักประชาสัมพันธ์</v>
          </cell>
          <cell r="F61" t="str">
            <v>ห้างหุ้นส่วนจำกัด สกาย อีควิปเม้นท์(สำนักงานใหญ่)</v>
          </cell>
        </row>
        <row r="62">
          <cell r="B62" t="str">
            <v>นางจินตนา  อันอาตม์งาม</v>
          </cell>
          <cell r="C62" t="str">
            <v>ผู้ช่วยศาสตราจารย์</v>
          </cell>
          <cell r="F62" t="str">
            <v>เคยู เซอร์วิส คอมพิวเตอร์</v>
          </cell>
        </row>
        <row r="63">
          <cell r="B63" t="str">
            <v>นายชัยณรงค์  รัตนกรีฑากุล</v>
          </cell>
          <cell r="C63" t="str">
            <v>ผู้ช่วยศาสตราจารย์</v>
          </cell>
          <cell r="F63" t="str">
            <v>ท๊อป สกรีน</v>
          </cell>
        </row>
        <row r="64">
          <cell r="B64" t="str">
            <v>นางสาวศิริพร  ดอนเหนือ</v>
          </cell>
          <cell r="C64" t="str">
            <v>อาจารย์</v>
          </cell>
          <cell r="F64" t="str">
            <v>เพชรเกษมการพิมพ์</v>
          </cell>
        </row>
        <row r="65">
          <cell r="B65" t="str">
            <v>นายดำเนิน  อุ่นศิริ</v>
          </cell>
          <cell r="C65" t="str">
            <v>นักวิทยาศาสตร์</v>
          </cell>
          <cell r="F65" t="str">
            <v>บริษัท บี มีเดีย โฟกัส(ประเทศไทย) จำกัด</v>
          </cell>
        </row>
        <row r="66">
          <cell r="B66" t="str">
            <v>นางทัศนวรรณ  ทรัพย์เล็ก</v>
          </cell>
          <cell r="C66" t="str">
            <v>นักวิทยาศาสตร์</v>
          </cell>
          <cell r="F66" t="str">
            <v>ร้านน้ำแข็งโย</v>
          </cell>
        </row>
        <row r="67">
          <cell r="B67" t="str">
            <v>นายสมนึก  เชื้อวงศ์สกุล</v>
          </cell>
          <cell r="C67" t="str">
            <v>นักวิทยาศาสตร์</v>
          </cell>
          <cell r="F67" t="str">
            <v>บริษัท ศิริเจริญเพิ่มพูล จำกัด</v>
          </cell>
        </row>
        <row r="68">
          <cell r="B68" t="str">
            <v>นายสนธิชัย  จันทร์เปรม</v>
          </cell>
          <cell r="C68" t="str">
            <v>รองศาสตราจารย์</v>
          </cell>
          <cell r="F68" t="str">
            <v>บริษัท ออฟฟิซ คลับ(ไทย) จำกัด</v>
          </cell>
        </row>
        <row r="69">
          <cell r="B69" t="str">
            <v>นางอารีรัตน์  แดงกระจ่าง</v>
          </cell>
          <cell r="C69" t="str">
            <v>นักวิทยาศาสตร์</v>
          </cell>
          <cell r="F69" t="str">
            <v>โชคแสนชัยเฟอร์นิเจอร์</v>
          </cell>
        </row>
        <row r="70">
          <cell r="B70" t="str">
            <v>นายสุพิทย์ ขุนเพชร ฝึกงานนิสิต</v>
          </cell>
          <cell r="F70" t="str">
            <v>วิริยะประกันภัย</v>
          </cell>
        </row>
        <row r="71">
          <cell r="B71" t="str">
            <v>นางสาวพรทิพย์  เรือนปานันท์</v>
          </cell>
          <cell r="C71" t="str">
            <v>อาจารย์ ดร.</v>
          </cell>
          <cell r="F71" t="str">
            <v>บริษัท ควอเดล พริ้นติ้ง จำกัด</v>
          </cell>
        </row>
        <row r="72">
          <cell r="B72" t="str">
            <v>นางสาวอมรศรี  ขุนอินทร์</v>
          </cell>
          <cell r="C72" t="str">
            <v>อาจารย์ ดร.</v>
          </cell>
          <cell r="F72" t="str">
            <v>ผศ.ดร.วรรณวิไล อินทนู</v>
          </cell>
        </row>
        <row r="73">
          <cell r="B73" t="str">
            <v>นายสนธิชัย จันทร์เปรม</v>
          </cell>
          <cell r="C73" t="str">
            <v>รองศาสตราจารย์</v>
          </cell>
          <cell r="F73" t="str">
            <v>บริษัท ทริพเพิล ลิงค์ จำกัด</v>
          </cell>
        </row>
        <row r="74">
          <cell r="B74" t="str">
            <v>นางสาวเสาวลักษณ์  จิตตยังกูล</v>
          </cell>
          <cell r="C74" t="str">
            <v>เจ้าหน้าที่บริหารงานทั่วไป</v>
          </cell>
          <cell r="F74" t="str">
            <v>กำแพงแสนยนต์</v>
          </cell>
        </row>
        <row r="75">
          <cell r="B75" t="str">
            <v>นางสาวดวงทิพย์  กันธา</v>
          </cell>
          <cell r="C75" t="str">
            <v>นักวิชาการเกษตร</v>
          </cell>
          <cell r="F75" t="str">
            <v>บริษัท เอสพีเค ซาวด์ ซิสเต็มส์ จำกัด</v>
          </cell>
        </row>
        <row r="76">
          <cell r="B76" t="str">
            <v>นางศศิธร  วุฒิวณิชย์</v>
          </cell>
          <cell r="C76" t="str">
            <v>รองศาสตราจารย์</v>
          </cell>
          <cell r="F76" t="str">
            <v>บริษัท ทริพเพิล ลิงค์ จำกัด(สำนักงานใหญ่)</v>
          </cell>
        </row>
        <row r="77">
          <cell r="B77" t="str">
            <v>นางพันธ์จิตต์  สีเหนี่ยง</v>
          </cell>
          <cell r="C77" t="str">
            <v>ผู้ช่วยศาสตราจารย์</v>
          </cell>
          <cell r="F77" t="str">
            <v>บริษัท เอสพีเค ซาวด์ ซิสเต็มส์ จำกัด</v>
          </cell>
        </row>
        <row r="78">
          <cell r="B78" t="str">
            <v>นางสุภาพร  กลิ่นคง</v>
          </cell>
          <cell r="C78" t="str">
            <v>รองศาสตราจารย์</v>
          </cell>
          <cell r="F78" t="str">
            <v>ร้าน กรโฆษณา</v>
          </cell>
        </row>
        <row r="79">
          <cell r="B79" t="str">
            <v>นางสาวสุนารี  สว่างศรี</v>
          </cell>
          <cell r="C79" t="str">
            <v>นักประชาสัมพันธ์</v>
          </cell>
          <cell r="F79" t="str">
            <v>บริษัท โปร คัลเล่อร์ แลบ จำกัด</v>
          </cell>
        </row>
        <row r="80">
          <cell r="B80" t="str">
            <v>นางรัชนก  ทองดีพันธุ์</v>
          </cell>
          <cell r="C80" t="str">
            <v>เจ้าหน้าที่บริหารงานทั่วไป</v>
          </cell>
          <cell r="F80" t="str">
            <v>เค.พี.เอส.คอมพิวเตอร์</v>
          </cell>
        </row>
        <row r="81">
          <cell r="B81" t="str">
            <v>นางสาวอรรัตน์  มงคลพร</v>
          </cell>
          <cell r="F81" t="str">
            <v>บริษัท ธีระเทรดดิ้ง จำกัด</v>
          </cell>
        </row>
        <row r="82">
          <cell r="B82" t="str">
            <v>นางอุทัยวรรณ  ด้วงเงิน</v>
          </cell>
          <cell r="F82" t="str">
            <v>บริษัท  เดลตา แล็บอราตอรี่ จำกัด</v>
          </cell>
        </row>
        <row r="83">
          <cell r="B83" t="str">
            <v>นางธวัลรัตน์  ภูดิษฐ์ธะนะพร</v>
          </cell>
          <cell r="F83" t="str">
            <v>นางมณฑา  วงศ์มณีโรจน์</v>
          </cell>
        </row>
        <row r="84">
          <cell r="B84" t="str">
            <v>นายทศพล ศรีศรทอง</v>
          </cell>
          <cell r="C84" t="str">
            <v>นักวิชาการพัสดุ</v>
          </cell>
          <cell r="F84" t="str">
            <v>บริษัท เจ.เอส.เทคนิค(1996) จำกัด</v>
          </cell>
        </row>
        <row r="85">
          <cell r="B85" t="str">
            <v>นายธนวัฒน์  ณัฐพูลวัฒน์</v>
          </cell>
          <cell r="C85" t="str">
            <v>ช่างเทคนิค</v>
          </cell>
          <cell r="F85" t="str">
            <v>บริษัท เพชรเกษมพริ้นติ้ง กรุ๊ป จำกัด</v>
          </cell>
        </row>
        <row r="86">
          <cell r="B86" t="str">
            <v>นางสาวสุจินต์  ภัทรภูวดล</v>
          </cell>
          <cell r="F86" t="str">
            <v>อ.ทิวา  พาโคทม  ศูนย์ปฏิบัติการวิจัยฯ</v>
          </cell>
        </row>
        <row r="87">
          <cell r="B87" t="str">
            <v>นางสาวนัฐชา  รอดรักษา</v>
          </cell>
          <cell r="C87" t="str">
            <v>นักวิทยาศาสตร์</v>
          </cell>
          <cell r="F87" t="str">
            <v>ผู้ช่วยศาสตรราจารย์สิรินทร์พร  สินธุวณิชย์</v>
          </cell>
        </row>
        <row r="88">
          <cell r="B88" t="str">
            <v>นางสุปราณี  สระทองฮ่วม</v>
          </cell>
          <cell r="C88" t="str">
            <v>เจ้าหน้าที่บริหารงานทั่วไป</v>
          </cell>
          <cell r="F88" t="str">
            <v>บริษัท แล็บ โฟกัส จำกัด</v>
          </cell>
        </row>
        <row r="89">
          <cell r="B89" t="str">
            <v>นางสาวคนึงนิตย์  เหรียญวรากร</v>
          </cell>
          <cell r="C89" t="str">
            <v>รองศาสตราจารย์</v>
          </cell>
          <cell r="F89" t="str">
            <v>ผศ.ดร.วรรณวิไล อินทนู</v>
          </cell>
        </row>
        <row r="90">
          <cell r="B90" t="str">
            <v>นางสาวกนกร  สินมา</v>
          </cell>
          <cell r="C90" t="str">
            <v>อาจารย์</v>
          </cell>
          <cell r="F90" t="str">
            <v>ห.จ.ก.เพราพิลาศ</v>
          </cell>
        </row>
        <row r="91">
          <cell r="B91" t="str">
            <v>นางสาวจารุวรรณ  ศรีภูมมา</v>
          </cell>
          <cell r="C91" t="str">
            <v>เจ้าหน้าที่บริหารงานทั่วไป</v>
          </cell>
          <cell r="F91" t="str">
            <v>ยูแคร์ แอดเวอร์ไทด์ซิ่ง</v>
          </cell>
        </row>
        <row r="92">
          <cell r="B92" t="str">
            <v>นางสาวบังอร  อุบล</v>
          </cell>
          <cell r="C92" t="str">
            <v>นักเอกสารสนเทศ</v>
          </cell>
          <cell r="F92" t="str">
            <v>บริษัท วี อาร์ เฟรนด์ ดีไซน์ จำกัด</v>
          </cell>
        </row>
        <row r="93">
          <cell r="B93" t="str">
            <v xml:space="preserve">นางสาววชิรญา  อิ่มสบาย </v>
          </cell>
          <cell r="C93" t="str">
            <v>ผู้ช่วยศาสตราจารย์</v>
          </cell>
          <cell r="F93" t="str">
            <v>ยูแคร์ แอดเวอร์ไทด์ซิง</v>
          </cell>
        </row>
        <row r="94">
          <cell r="B94" t="str">
            <v>นางสาววิภาวรรณ  ท้ายเมือง</v>
          </cell>
          <cell r="C94" t="str">
            <v>อาจารย์</v>
          </cell>
          <cell r="F94" t="str">
            <v>โปรดจ่ายเป็นเซ็คในนาม ผศ.ดร.จินตนา อันอาตม์งาม</v>
          </cell>
        </row>
        <row r="95">
          <cell r="B95" t="str">
            <v>นางสาวศิริสุดา  บุตรเพชร</v>
          </cell>
          <cell r="C95" t="str">
            <v>เจ้าหน้าที่วิจัย</v>
          </cell>
          <cell r="F95" t="str">
            <v>บริษัท รักษาความปลอดภัย ที.เอส. จำกัด(สำนักงานใหญ่)</v>
          </cell>
        </row>
        <row r="96">
          <cell r="B96" t="str">
            <v>นางสาวญาณิศา  นามสวัสดิ์</v>
          </cell>
          <cell r="C96" t="str">
            <v>นักวิทยาศาตร์</v>
          </cell>
        </row>
        <row r="97">
          <cell r="B97" t="str">
            <v>นายนพดล  แสงพิทักษ์</v>
          </cell>
          <cell r="C97" t="str">
            <v>นักวิชาการเกษตร ชำนาญการพิเศษ</v>
          </cell>
        </row>
        <row r="98">
          <cell r="B98" t="str">
            <v xml:space="preserve">ดร.ชัยณรงค์  รัตนกรีฑากุล </v>
          </cell>
          <cell r="C98" t="str">
            <v xml:space="preserve">รักษาการแทนรองคณบดีฝ่ายบริหาร   </v>
          </cell>
        </row>
        <row r="99">
          <cell r="B99" t="str">
            <v>นางสาวภคพร  สาทลาลัย</v>
          </cell>
          <cell r="C99" t="str">
            <v>นักวิจัย</v>
          </cell>
        </row>
        <row r="100">
          <cell r="B100" t="str">
            <v>นายพิษณุ  บุญศิริ</v>
          </cell>
          <cell r="C100" t="str">
            <v>เจ้าหน้าที่วิจัย</v>
          </cell>
        </row>
        <row r="101">
          <cell r="B101" t="str">
            <v>นายชำนาญ  คงทัพ</v>
          </cell>
          <cell r="C101" t="str">
            <v xml:space="preserve">พนักงานธุรการ </v>
          </cell>
        </row>
        <row r="102">
          <cell r="B102" t="str">
            <v>นางวิราวรรณ  จุลโพธิ์</v>
          </cell>
          <cell r="C102" t="str">
            <v>อาจารย์</v>
          </cell>
        </row>
        <row r="103">
          <cell r="B103" t="str">
            <v>นางสาวสุกัญญา  รัตนทับทิมทอง</v>
          </cell>
          <cell r="C103" t="str">
            <v>ผู้ช่วยศาสตราจารย์</v>
          </cell>
        </row>
        <row r="104">
          <cell r="B104" t="str">
            <v>นางสาวสุกัญญา  ยุงระแหง</v>
          </cell>
          <cell r="C104" t="str">
            <v>อาจารย์</v>
          </cell>
        </row>
        <row r="105">
          <cell r="B105" t="str">
            <v>นางสาวทัสนันทน์  หงษ์สะพัก</v>
          </cell>
          <cell r="C105" t="str">
            <v>นักวิจัยชำนาญการ</v>
          </cell>
        </row>
        <row r="106">
          <cell r="B106" t="str">
            <v>นางสาวเบญจวรรณ  สินอาภา</v>
          </cell>
          <cell r="C106" t="str">
            <v>นักวิชาการเกษตร</v>
          </cell>
        </row>
        <row r="107">
          <cell r="B107" t="str">
            <v>นางสาวอาจรีย์  พ่วงโพธิ์</v>
          </cell>
          <cell r="C107" t="str">
            <v>นักวิชาการเกษตร</v>
          </cell>
        </row>
        <row r="108">
          <cell r="B108" t="str">
            <v xml:space="preserve">นางสรณ์สิริ พูลลาภวิวัฒน์   </v>
          </cell>
          <cell r="C108" t="str">
            <v xml:space="preserve">นักวิชาเงินและบัญชี        </v>
          </cell>
        </row>
        <row r="109">
          <cell r="B109" t="str">
            <v>นางสาววราพันธุ์  จินตณวิชย์</v>
          </cell>
          <cell r="C109" t="str">
            <v>นักวิชาการสัตวบาล ชำนาญการ</v>
          </cell>
        </row>
        <row r="110">
          <cell r="B110" t="str">
            <v>นางวรรณี  ชิวปรีชา</v>
          </cell>
          <cell r="C110" t="str">
            <v>นักวิชาการเกษตร ชำนาญการ</v>
          </cell>
        </row>
        <row r="111">
          <cell r="B111" t="str">
            <v>นางอรประพันธ์  ส่งเสริม</v>
          </cell>
          <cell r="C111" t="str">
            <v>ผู้ช่วยศาสตราจารย์</v>
          </cell>
        </row>
        <row r="112">
          <cell r="B112" t="str">
            <v>นายสนธยา  จำปานิล</v>
          </cell>
          <cell r="C112" t="str">
            <v>นักวิเคราะห์โยบายและแผน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workbookViewId="0">
      <selection activeCell="A9" sqref="A9:H9"/>
    </sheetView>
  </sheetViews>
  <sheetFormatPr defaultRowHeight="14.25"/>
  <cols>
    <col min="1" max="1" width="6" customWidth="1"/>
    <col min="2" max="2" width="9.875" customWidth="1"/>
    <col min="3" max="3" width="25.375" customWidth="1"/>
    <col min="4" max="4" width="9.125" customWidth="1"/>
    <col min="5" max="5" width="9.125" style="39" customWidth="1"/>
    <col min="6" max="6" width="8.875" customWidth="1"/>
    <col min="7" max="7" width="10.25" customWidth="1"/>
    <col min="8" max="8" width="11.75" customWidth="1"/>
    <col min="10" max="10" width="14.25" customWidth="1"/>
    <col min="11" max="11" width="8.875" customWidth="1"/>
    <col min="12" max="12" width="25.625" customWidth="1"/>
  </cols>
  <sheetData>
    <row r="1" spans="1:21" ht="30" customHeight="1">
      <c r="A1" s="281" t="s">
        <v>209</v>
      </c>
      <c r="B1" s="281"/>
      <c r="C1" s="281"/>
      <c r="D1" s="281"/>
      <c r="E1" s="281"/>
      <c r="F1" s="281"/>
      <c r="G1" s="281"/>
      <c r="H1" s="281"/>
      <c r="I1" s="1"/>
      <c r="J1" s="207" t="s">
        <v>0</v>
      </c>
      <c r="K1" s="208">
        <v>39</v>
      </c>
    </row>
    <row r="2" spans="1:21" ht="14.25" customHeight="1">
      <c r="A2" s="2"/>
      <c r="B2" s="2"/>
      <c r="C2" s="2"/>
      <c r="D2" s="2"/>
      <c r="E2" s="75"/>
      <c r="F2" s="2"/>
      <c r="G2" s="2"/>
      <c r="H2" s="2"/>
      <c r="I2" s="1"/>
      <c r="J2" s="3"/>
    </row>
    <row r="3" spans="1:21" ht="23.25">
      <c r="A3" s="171" t="s">
        <v>123</v>
      </c>
      <c r="B3" s="4"/>
      <c r="C3" s="4"/>
      <c r="D3" s="4"/>
      <c r="E3" s="5"/>
      <c r="F3" s="4"/>
      <c r="G3" s="4"/>
      <c r="H3" s="4"/>
      <c r="I3" s="6"/>
      <c r="J3" s="6"/>
    </row>
    <row r="4" spans="1:21" ht="21">
      <c r="A4" s="4" t="s">
        <v>1</v>
      </c>
      <c r="B4" s="169" t="s">
        <v>169</v>
      </c>
      <c r="C4" s="4"/>
      <c r="D4" s="258"/>
      <c r="E4" s="5" t="s">
        <v>16</v>
      </c>
      <c r="F4" s="282" t="s">
        <v>217</v>
      </c>
      <c r="G4" s="282"/>
      <c r="H4" s="7"/>
      <c r="I4" s="3"/>
      <c r="J4" s="3"/>
    </row>
    <row r="5" spans="1:21" ht="21">
      <c r="A5" s="4" t="s">
        <v>17</v>
      </c>
      <c r="B5" s="8" t="s">
        <v>210</v>
      </c>
      <c r="C5" s="242" t="s">
        <v>215</v>
      </c>
      <c r="D5" s="9"/>
      <c r="E5" s="10"/>
      <c r="F5" s="4"/>
      <c r="G5" s="4"/>
      <c r="H5" s="4"/>
      <c r="I5" s="283"/>
      <c r="J5" s="283"/>
    </row>
    <row r="6" spans="1:21" ht="21">
      <c r="A6" s="4" t="s">
        <v>122</v>
      </c>
      <c r="B6" s="4"/>
      <c r="C6" s="4"/>
      <c r="D6" s="4"/>
      <c r="E6" s="5"/>
      <c r="F6" s="11"/>
      <c r="G6" s="4" t="s">
        <v>3</v>
      </c>
      <c r="H6" s="4"/>
      <c r="I6" s="283"/>
      <c r="J6" s="283"/>
    </row>
    <row r="7" spans="1:21" ht="15">
      <c r="A7" s="12"/>
      <c r="B7" s="12"/>
      <c r="C7" s="12"/>
      <c r="D7" s="12"/>
      <c r="E7" s="13"/>
      <c r="F7" s="12"/>
      <c r="G7" s="12"/>
      <c r="H7" s="12"/>
      <c r="I7" s="283"/>
      <c r="J7" s="283"/>
    </row>
    <row r="8" spans="1:21" s="15" customFormat="1" ht="21" customHeight="1">
      <c r="A8" s="8"/>
      <c r="B8" s="284" t="s">
        <v>216</v>
      </c>
      <c r="C8" s="284"/>
      <c r="D8" s="284"/>
      <c r="E8" s="284"/>
      <c r="F8" s="284"/>
      <c r="G8" s="284"/>
      <c r="H8" s="284"/>
      <c r="I8" s="14"/>
      <c r="J8" s="14"/>
    </row>
    <row r="9" spans="1:21" s="15" customFormat="1" ht="21.75" customHeight="1">
      <c r="A9" s="280" t="s">
        <v>219</v>
      </c>
      <c r="B9" s="280"/>
      <c r="C9" s="280"/>
      <c r="D9" s="280"/>
      <c r="E9" s="280"/>
      <c r="F9" s="280"/>
      <c r="G9" s="280"/>
      <c r="H9" s="280"/>
      <c r="I9" s="14"/>
      <c r="J9" s="14"/>
    </row>
    <row r="10" spans="1:21" s="15" customFormat="1" ht="20.25" customHeight="1">
      <c r="A10" s="279"/>
      <c r="B10" s="279"/>
      <c r="C10" s="279"/>
      <c r="D10" s="279"/>
      <c r="E10" s="279"/>
      <c r="F10" s="279"/>
      <c r="G10" s="279"/>
      <c r="H10" s="279"/>
      <c r="I10" s="14"/>
      <c r="J10" s="14"/>
      <c r="N10" s="280" t="s">
        <v>194</v>
      </c>
      <c r="O10" s="280"/>
      <c r="P10" s="280"/>
      <c r="Q10" s="280"/>
      <c r="R10" s="280"/>
      <c r="S10" s="280"/>
      <c r="T10" s="280"/>
      <c r="U10" s="280"/>
    </row>
    <row r="11" spans="1:21" s="15" customFormat="1" ht="20.100000000000001" customHeight="1">
      <c r="A11" s="285" t="s">
        <v>4</v>
      </c>
      <c r="B11" s="288" t="s">
        <v>5</v>
      </c>
      <c r="C11" s="289"/>
      <c r="D11" s="290"/>
      <c r="E11" s="297" t="s">
        <v>6</v>
      </c>
      <c r="F11" s="297" t="s">
        <v>7</v>
      </c>
      <c r="G11" s="277" t="s">
        <v>8</v>
      </c>
      <c r="H11" s="278"/>
      <c r="I11" s="14"/>
      <c r="J11" s="209"/>
      <c r="K11" s="210"/>
    </row>
    <row r="12" spans="1:21" s="15" customFormat="1" ht="18.75" customHeight="1">
      <c r="A12" s="286"/>
      <c r="B12" s="291"/>
      <c r="C12" s="292"/>
      <c r="D12" s="293"/>
      <c r="E12" s="298"/>
      <c r="F12" s="298"/>
      <c r="G12" s="17" t="s">
        <v>9</v>
      </c>
      <c r="H12" s="17" t="s">
        <v>10</v>
      </c>
      <c r="I12" s="14"/>
      <c r="J12" s="209"/>
      <c r="K12" s="210"/>
    </row>
    <row r="13" spans="1:21" s="15" customFormat="1" ht="18" customHeight="1" thickBot="1">
      <c r="A13" s="287"/>
      <c r="B13" s="294"/>
      <c r="C13" s="295"/>
      <c r="D13" s="296"/>
      <c r="E13" s="299"/>
      <c r="F13" s="299"/>
      <c r="G13" s="18" t="s">
        <v>11</v>
      </c>
      <c r="H13" s="18" t="s">
        <v>11</v>
      </c>
      <c r="I13" s="14"/>
      <c r="J13" s="211"/>
      <c r="K13" s="211"/>
      <c r="L13" s="19"/>
      <c r="M13" s="19"/>
    </row>
    <row r="14" spans="1:21" s="26" customFormat="1" ht="22.5" customHeight="1">
      <c r="A14" s="20"/>
      <c r="B14" s="274"/>
      <c r="C14" s="275"/>
      <c r="D14" s="276"/>
      <c r="E14" s="21"/>
      <c r="F14" s="22"/>
      <c r="G14" s="23"/>
      <c r="H14" s="24"/>
      <c r="I14" s="25"/>
      <c r="J14" s="212"/>
      <c r="K14" s="213" t="str">
        <f>$K$1&amp;"-"&amp;A14</f>
        <v>39-</v>
      </c>
    </row>
    <row r="15" spans="1:21" s="28" customFormat="1" ht="20.25" customHeight="1">
      <c r="A15" s="20"/>
      <c r="B15" s="274"/>
      <c r="C15" s="275"/>
      <c r="D15" s="276"/>
      <c r="E15" s="21"/>
      <c r="F15" s="22"/>
      <c r="G15" s="23"/>
      <c r="H15" s="24"/>
      <c r="I15" s="27"/>
      <c r="J15" s="214"/>
      <c r="K15" s="213" t="str">
        <f t="shared" ref="K15:K24" si="0">$K$1&amp;"-"&amp;A15</f>
        <v>39-</v>
      </c>
    </row>
    <row r="16" spans="1:21" s="28" customFormat="1" ht="20.100000000000001" customHeight="1">
      <c r="A16" s="20"/>
      <c r="B16" s="274"/>
      <c r="C16" s="275"/>
      <c r="D16" s="276"/>
      <c r="E16" s="21"/>
      <c r="F16" s="22"/>
      <c r="G16" s="23"/>
      <c r="H16" s="24"/>
      <c r="I16" s="27"/>
      <c r="J16" s="214"/>
      <c r="K16" s="213" t="str">
        <f t="shared" si="0"/>
        <v>39-</v>
      </c>
    </row>
    <row r="17" spans="1:11" s="28" customFormat="1" ht="18.75">
      <c r="A17" s="20"/>
      <c r="B17" s="274"/>
      <c r="C17" s="275"/>
      <c r="D17" s="276"/>
      <c r="E17" s="21"/>
      <c r="F17" s="22"/>
      <c r="G17" s="23"/>
      <c r="H17" s="24"/>
      <c r="I17" s="27"/>
      <c r="J17" s="214"/>
      <c r="K17" s="213" t="str">
        <f t="shared" si="0"/>
        <v>39-</v>
      </c>
    </row>
    <row r="18" spans="1:11" s="28" customFormat="1" ht="18.75">
      <c r="A18" s="20"/>
      <c r="B18" s="274"/>
      <c r="C18" s="275"/>
      <c r="D18" s="276"/>
      <c r="E18" s="21"/>
      <c r="F18" s="22"/>
      <c r="G18" s="23"/>
      <c r="H18" s="24"/>
      <c r="I18" s="27"/>
      <c r="J18" s="214"/>
      <c r="K18" s="213" t="str">
        <f t="shared" si="0"/>
        <v>39-</v>
      </c>
    </row>
    <row r="19" spans="1:11" s="15" customFormat="1" ht="18.75">
      <c r="A19" s="20"/>
      <c r="B19" s="274"/>
      <c r="C19" s="275"/>
      <c r="D19" s="276"/>
      <c r="E19" s="21"/>
      <c r="F19" s="22"/>
      <c r="G19" s="23"/>
      <c r="H19" s="24"/>
      <c r="I19" s="14"/>
      <c r="J19" s="209"/>
      <c r="K19" s="215" t="str">
        <f t="shared" si="0"/>
        <v>39-</v>
      </c>
    </row>
    <row r="20" spans="1:11" s="15" customFormat="1" ht="18.75">
      <c r="A20" s="20"/>
      <c r="B20" s="274" t="str">
        <f>IF(ISNA(VLOOKUP(K20,'[1]2.รายการ'!C:G,2,FALSE)),"",VLOOKUP(K20,'[1]2.รายการ'!C:G,2,FALSE))</f>
        <v/>
      </c>
      <c r="C20" s="275"/>
      <c r="D20" s="276"/>
      <c r="E20" s="21" t="str">
        <f>IF(B20="","",VLOOKUP(K20,'[1]2.รายการ'!C:G,3,FALSE))</f>
        <v/>
      </c>
      <c r="F20" s="22" t="str">
        <f>IF(B20="","",VLOOKUP(K20,'[1]2.รายการ'!C:G,4,FALSE))</f>
        <v/>
      </c>
      <c r="G20" s="23" t="str">
        <f>IF(B20="","",VLOOKUP(K20,'[1]2.รายการ'!C:G,5,FALSE))</f>
        <v/>
      </c>
      <c r="H20" s="24"/>
      <c r="I20" s="14"/>
      <c r="J20" s="209"/>
      <c r="K20" s="215" t="str">
        <f t="shared" si="0"/>
        <v>39-</v>
      </c>
    </row>
    <row r="21" spans="1:11" s="15" customFormat="1" ht="18.75">
      <c r="A21" s="20"/>
      <c r="B21" s="274" t="str">
        <f>IF(ISNA(VLOOKUP(K21,'[1]2.รายการ'!C:G,2,FALSE)),"",VLOOKUP(K21,'[1]2.รายการ'!C:G,2,FALSE))</f>
        <v/>
      </c>
      <c r="C21" s="275"/>
      <c r="D21" s="276"/>
      <c r="E21" s="21" t="str">
        <f>IF(B21="","",VLOOKUP(K21,'[1]2.รายการ'!C:G,3,FALSE))</f>
        <v/>
      </c>
      <c r="F21" s="22" t="str">
        <f>IF(B21="","",VLOOKUP(K21,'[1]2.รายการ'!C:G,4,FALSE))</f>
        <v/>
      </c>
      <c r="G21" s="23" t="str">
        <f>IF(B21="","",VLOOKUP(K21,'[1]2.รายการ'!C:G,5,FALSE))</f>
        <v/>
      </c>
      <c r="H21" s="24"/>
      <c r="I21" s="14"/>
      <c r="J21" s="209"/>
      <c r="K21" s="215" t="str">
        <f t="shared" si="0"/>
        <v>39-</v>
      </c>
    </row>
    <row r="22" spans="1:11" s="15" customFormat="1" ht="18.75">
      <c r="A22" s="20"/>
      <c r="B22" s="274" t="str">
        <f>IF(ISNA(VLOOKUP(K22,'[1]2.รายการ'!C:G,2,FALSE)),"",VLOOKUP(K22,'[1]2.รายการ'!C:G,2,FALSE))</f>
        <v/>
      </c>
      <c r="C22" s="275"/>
      <c r="D22" s="276"/>
      <c r="E22" s="21" t="str">
        <f>IF(B22="","",VLOOKUP(K22,'[1]2.รายการ'!C:G,3,FALSE))</f>
        <v/>
      </c>
      <c r="F22" s="22" t="str">
        <f>IF(B22="","",VLOOKUP(K22,'[1]2.รายการ'!C:G,4,FALSE))</f>
        <v/>
      </c>
      <c r="G22" s="23" t="str">
        <f>IF(B22="","",VLOOKUP(K22,'[1]2.รายการ'!C:G,5,FALSE))</f>
        <v/>
      </c>
      <c r="H22" s="24"/>
      <c r="I22" s="14"/>
      <c r="J22" s="209"/>
      <c r="K22" s="215" t="str">
        <f t="shared" si="0"/>
        <v>39-</v>
      </c>
    </row>
    <row r="23" spans="1:11" s="15" customFormat="1" ht="18.75">
      <c r="A23" s="20"/>
      <c r="B23" s="274" t="str">
        <f>IF(ISNA(VLOOKUP(K23,'[1]2.รายการ'!C:G,2,FALSE)),"",VLOOKUP(K23,'[1]2.รายการ'!C:G,2,FALSE))</f>
        <v/>
      </c>
      <c r="C23" s="275"/>
      <c r="D23" s="276"/>
      <c r="E23" s="21" t="str">
        <f>IF(B23="","",VLOOKUP(K23,'[1]2.รายการ'!C:G,3,FALSE))</f>
        <v/>
      </c>
      <c r="F23" s="22" t="str">
        <f>IF(B23="","",VLOOKUP(K23,'[1]2.รายการ'!C:G,4,FALSE))</f>
        <v/>
      </c>
      <c r="G23" s="23" t="str">
        <f>IF(B23="","",VLOOKUP(K23,'[1]2.รายการ'!C:G,5,FALSE))</f>
        <v/>
      </c>
      <c r="H23" s="24"/>
      <c r="I23" s="14"/>
      <c r="J23" s="209"/>
      <c r="K23" s="215" t="str">
        <f t="shared" si="0"/>
        <v>39-</v>
      </c>
    </row>
    <row r="24" spans="1:11" s="15" customFormat="1" ht="18.75">
      <c r="A24" s="29"/>
      <c r="B24" s="300" t="s">
        <v>12</v>
      </c>
      <c r="C24" s="301"/>
      <c r="D24" s="302"/>
      <c r="E24" s="30"/>
      <c r="F24" s="31"/>
      <c r="G24" s="24"/>
      <c r="H24" s="32"/>
      <c r="I24" s="14"/>
      <c r="J24" s="209"/>
      <c r="K24" s="215" t="str">
        <f t="shared" si="0"/>
        <v>39-</v>
      </c>
    </row>
    <row r="25" spans="1:11" s="15" customFormat="1" ht="18.75">
      <c r="A25" s="29"/>
      <c r="B25" s="300" t="s">
        <v>13</v>
      </c>
      <c r="C25" s="301"/>
      <c r="D25" s="302"/>
      <c r="E25" s="30"/>
      <c r="F25" s="31"/>
      <c r="G25" s="24"/>
      <c r="H25" s="32"/>
      <c r="I25" s="14"/>
      <c r="J25" s="209"/>
      <c r="K25" s="215"/>
    </row>
    <row r="26" spans="1:11" s="15" customFormat="1" ht="18.75">
      <c r="A26" s="33"/>
      <c r="B26" s="300" t="s">
        <v>14</v>
      </c>
      <c r="C26" s="301"/>
      <c r="D26" s="302"/>
      <c r="E26" s="34"/>
      <c r="F26" s="35"/>
      <c r="G26" s="35"/>
      <c r="H26" s="32">
        <f>SUM(H14:H25)</f>
        <v>0</v>
      </c>
      <c r="I26" s="14"/>
      <c r="J26" s="14"/>
    </row>
    <row r="27" spans="1:11" ht="18.75" customHeight="1">
      <c r="A27" s="36"/>
      <c r="B27" s="303" t="s">
        <v>15</v>
      </c>
      <c r="C27" s="303"/>
      <c r="D27" s="304"/>
      <c r="E27" s="305" t="s">
        <v>211</v>
      </c>
      <c r="F27" s="306"/>
      <c r="G27" s="306"/>
      <c r="H27" s="307"/>
      <c r="I27" s="283"/>
      <c r="J27" s="283"/>
      <c r="K27" s="241"/>
    </row>
    <row r="28" spans="1:11" ht="21">
      <c r="A28" s="198"/>
      <c r="B28" s="308"/>
      <c r="C28" s="308"/>
      <c r="D28" s="53"/>
      <c r="E28" s="198"/>
      <c r="F28" s="198"/>
      <c r="G28" s="37"/>
      <c r="H28" s="37"/>
      <c r="I28" s="283"/>
      <c r="J28" s="283"/>
    </row>
    <row r="29" spans="1:11" ht="18.75">
      <c r="A29" s="310" t="s">
        <v>133</v>
      </c>
      <c r="B29" s="310"/>
      <c r="C29" s="310"/>
      <c r="D29" s="16"/>
      <c r="E29" s="239"/>
      <c r="H29" s="38"/>
      <c r="I29" s="283"/>
      <c r="J29" s="283"/>
    </row>
    <row r="30" spans="1:11" ht="18.75">
      <c r="A30" s="309" t="s">
        <v>161</v>
      </c>
      <c r="B30" s="309"/>
      <c r="C30" s="202" t="s">
        <v>166</v>
      </c>
      <c r="D30" s="16"/>
      <c r="E30" s="239"/>
      <c r="H30" s="38"/>
      <c r="I30" s="283"/>
      <c r="J30" s="283"/>
    </row>
    <row r="31" spans="1:11" ht="24.75" customHeight="1">
      <c r="A31" s="216" t="s">
        <v>212</v>
      </c>
      <c r="B31" s="11"/>
      <c r="C31" s="273"/>
      <c r="D31" s="216" t="s">
        <v>162</v>
      </c>
      <c r="E31" s="239"/>
      <c r="I31" s="283"/>
      <c r="J31" s="283"/>
    </row>
    <row r="32" spans="1:11" ht="18.75">
      <c r="A32" s="216" t="s">
        <v>164</v>
      </c>
      <c r="B32" s="11"/>
      <c r="C32" s="11"/>
      <c r="D32" s="216" t="s">
        <v>163</v>
      </c>
      <c r="E32" s="239"/>
      <c r="I32" s="283"/>
      <c r="J32" s="283"/>
    </row>
    <row r="33" spans="1:7" ht="18.75">
      <c r="A33" s="216" t="s">
        <v>165</v>
      </c>
      <c r="B33" s="240"/>
      <c r="C33" s="240"/>
      <c r="D33" s="216" t="s">
        <v>163</v>
      </c>
      <c r="E33" s="202"/>
    </row>
    <row r="34" spans="1:7" ht="18.75">
      <c r="A34" s="216"/>
      <c r="B34" s="240"/>
      <c r="C34" s="240"/>
      <c r="D34" s="216"/>
      <c r="E34" s="272"/>
    </row>
    <row r="35" spans="1:7" ht="18.75">
      <c r="A35" s="240"/>
      <c r="B35" s="240"/>
      <c r="C35" s="240"/>
      <c r="D35" s="240"/>
      <c r="E35" s="199" t="s">
        <v>195</v>
      </c>
      <c r="F35" s="11" t="s">
        <v>153</v>
      </c>
      <c r="G35" s="11"/>
    </row>
    <row r="36" spans="1:7" ht="18.75">
      <c r="A36" s="240"/>
      <c r="B36" s="240"/>
      <c r="C36" s="240"/>
      <c r="D36" s="240"/>
      <c r="E36"/>
      <c r="F36" s="11" t="s">
        <v>213</v>
      </c>
      <c r="G36" s="11"/>
    </row>
    <row r="37" spans="1:7" ht="18.75">
      <c r="A37" s="240"/>
      <c r="B37" s="240"/>
      <c r="C37" s="240"/>
      <c r="D37" s="240"/>
      <c r="E37" s="47" t="s">
        <v>160</v>
      </c>
      <c r="F37" s="11" t="s">
        <v>214</v>
      </c>
    </row>
    <row r="38" spans="1:7">
      <c r="A38" s="240"/>
      <c r="B38" s="240"/>
      <c r="C38" s="240"/>
      <c r="D38" s="240"/>
      <c r="E38" s="239"/>
    </row>
  </sheetData>
  <mergeCells count="33">
    <mergeCell ref="I27:J32"/>
    <mergeCell ref="B23:D23"/>
    <mergeCell ref="B24:D24"/>
    <mergeCell ref="B25:D25"/>
    <mergeCell ref="B26:D26"/>
    <mergeCell ref="B27:D27"/>
    <mergeCell ref="E27:H27"/>
    <mergeCell ref="B28:C28"/>
    <mergeCell ref="A30:B30"/>
    <mergeCell ref="A29:C29"/>
    <mergeCell ref="G11:H11"/>
    <mergeCell ref="A10:H10"/>
    <mergeCell ref="N10:U10"/>
    <mergeCell ref="A1:H1"/>
    <mergeCell ref="F4:G4"/>
    <mergeCell ref="I5:J5"/>
    <mergeCell ref="I6:J6"/>
    <mergeCell ref="I7:J7"/>
    <mergeCell ref="B8:H8"/>
    <mergeCell ref="A9:H9"/>
    <mergeCell ref="A11:A13"/>
    <mergeCell ref="B11:D13"/>
    <mergeCell ref="E11:E13"/>
    <mergeCell ref="F11:F13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</mergeCells>
  <dataValidations count="3">
    <dataValidation type="list" allowBlank="1" showInputMessage="1" showErrorMessage="1" sqref="F36">
      <formula1>คณะกรรม</formula1>
    </dataValidation>
    <dataValidation type="list" allowBlank="1" showInputMessage="1" showErrorMessage="1" sqref="D31:D34">
      <formula1>ประเภทกรรมการ</formula1>
    </dataValidation>
    <dataValidation type="list" allowBlank="1" showInputMessage="1" showErrorMessage="1" sqref="K1">
      <formula1>ลำดับ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51"/>
  <sheetViews>
    <sheetView view="pageLayout" topLeftCell="C10" zoomScaleNormal="112" workbookViewId="0">
      <selection sqref="A1:J1"/>
    </sheetView>
  </sheetViews>
  <sheetFormatPr defaultRowHeight="15"/>
  <cols>
    <col min="1" max="1" width="5.875" style="40" customWidth="1"/>
    <col min="2" max="2" width="3" style="40" customWidth="1"/>
    <col min="3" max="3" width="4.5" style="40" customWidth="1"/>
    <col min="4" max="4" width="8" style="40" customWidth="1"/>
    <col min="5" max="5" width="6.75" style="40" customWidth="1"/>
    <col min="6" max="6" width="4.75" style="40" customWidth="1"/>
    <col min="7" max="7" width="4.625" style="40" customWidth="1"/>
    <col min="8" max="8" width="6.75" style="40" customWidth="1"/>
    <col min="9" max="9" width="16.625" style="40" customWidth="1"/>
    <col min="10" max="10" width="29.75" style="40" customWidth="1"/>
    <col min="11" max="16384" width="9" style="40"/>
  </cols>
  <sheetData>
    <row r="1" spans="1:10" s="12" customFormat="1" ht="57.75" customHeight="1">
      <c r="A1" s="314" t="s">
        <v>18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s="223" customFormat="1" ht="17.25">
      <c r="A2" s="217" t="s">
        <v>154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s="223" customFormat="1" ht="17.25">
      <c r="A3" s="218" t="s">
        <v>155</v>
      </c>
      <c r="B3" s="65" t="s">
        <v>135</v>
      </c>
      <c r="C3" s="65"/>
      <c r="D3" s="65"/>
      <c r="E3" s="268"/>
      <c r="F3" s="225"/>
      <c r="G3" s="65"/>
      <c r="H3" s="219" t="s">
        <v>156</v>
      </c>
      <c r="I3" s="220"/>
      <c r="J3" s="221"/>
    </row>
    <row r="4" spans="1:10" s="223" customFormat="1" ht="17.25">
      <c r="A4" s="218" t="s">
        <v>157</v>
      </c>
      <c r="B4" s="243" t="s">
        <v>197</v>
      </c>
      <c r="C4" s="59"/>
      <c r="D4" s="59"/>
      <c r="E4" s="59"/>
      <c r="F4" s="59"/>
      <c r="G4" s="59" t="s">
        <v>170</v>
      </c>
      <c r="H4" s="59"/>
      <c r="I4" s="59"/>
      <c r="J4" s="59"/>
    </row>
    <row r="5" spans="1:10" s="223" customFormat="1" ht="17.25">
      <c r="A5" s="222"/>
      <c r="F5" s="224"/>
    </row>
    <row r="6" spans="1:10" s="223" customFormat="1" ht="17.25">
      <c r="A6" s="218" t="s">
        <v>19</v>
      </c>
      <c r="C6" s="315" t="s">
        <v>20</v>
      </c>
      <c r="D6" s="315"/>
      <c r="E6" s="315"/>
      <c r="F6" s="315"/>
      <c r="G6" s="315"/>
      <c r="H6" s="315"/>
      <c r="I6" s="65"/>
      <c r="J6" s="65"/>
    </row>
    <row r="7" spans="1:10" s="223" customFormat="1" ht="17.25">
      <c r="A7" s="65"/>
      <c r="B7" s="65"/>
      <c r="C7" s="65" t="s">
        <v>136</v>
      </c>
      <c r="D7" s="59" t="s">
        <v>22</v>
      </c>
      <c r="E7" s="59"/>
      <c r="F7" s="59"/>
      <c r="G7" s="59"/>
      <c r="H7" s="59"/>
      <c r="I7" s="316" t="s">
        <v>198</v>
      </c>
      <c r="J7" s="316"/>
    </row>
    <row r="8" spans="1:10" s="223" customFormat="1" ht="17.25">
      <c r="A8" s="59" t="s">
        <v>137</v>
      </c>
      <c r="B8" s="65"/>
      <c r="H8" s="65"/>
      <c r="J8" s="59"/>
    </row>
    <row r="9" spans="1:10" s="223" customFormat="1" ht="19.5" customHeight="1">
      <c r="A9" s="65"/>
      <c r="B9" s="65"/>
      <c r="C9" s="244" t="s">
        <v>202</v>
      </c>
      <c r="D9" s="244"/>
      <c r="E9" s="244"/>
      <c r="F9" s="244"/>
      <c r="G9" s="244"/>
      <c r="H9" s="317" t="str">
        <f>'แบบขอให้ซื้อ จ้าง'!A9</f>
        <v>เพื่อ.......................................................................................................................</v>
      </c>
      <c r="I9" s="317"/>
      <c r="J9" s="317"/>
    </row>
    <row r="10" spans="1:10" s="223" customFormat="1" ht="17.25">
      <c r="A10" s="65"/>
      <c r="B10" s="65"/>
      <c r="C10" s="59" t="s">
        <v>167</v>
      </c>
      <c r="D10" s="59"/>
      <c r="E10" s="59"/>
      <c r="F10" s="59"/>
      <c r="G10" s="59"/>
      <c r="H10" s="59"/>
      <c r="I10" s="59"/>
      <c r="J10" s="59"/>
    </row>
    <row r="11" spans="1:10" s="223" customFormat="1" ht="17.25">
      <c r="A11" s="65"/>
      <c r="B11" s="65"/>
      <c r="C11" s="65" t="s">
        <v>139</v>
      </c>
      <c r="D11" s="59"/>
      <c r="E11" s="59"/>
      <c r="G11" s="226"/>
      <c r="I11" s="246" t="s">
        <v>201</v>
      </c>
      <c r="J11" s="246" t="s">
        <v>206</v>
      </c>
    </row>
    <row r="12" spans="1:10" s="223" customFormat="1" ht="17.25">
      <c r="A12" s="65"/>
      <c r="B12" s="65"/>
      <c r="C12" s="59" t="s">
        <v>203</v>
      </c>
      <c r="D12" s="59"/>
      <c r="E12" s="59"/>
      <c r="F12" s="312"/>
      <c r="G12" s="312"/>
      <c r="H12" s="313"/>
      <c r="I12" s="313"/>
      <c r="J12" s="313"/>
    </row>
    <row r="13" spans="1:10" s="223" customFormat="1" ht="13.5" customHeight="1">
      <c r="A13" s="65"/>
      <c r="B13" s="65"/>
      <c r="C13" s="59"/>
      <c r="D13" s="59" t="s">
        <v>144</v>
      </c>
      <c r="E13" s="59"/>
      <c r="F13" s="226"/>
      <c r="G13" s="226"/>
      <c r="H13" s="227"/>
      <c r="I13" s="227"/>
      <c r="J13" s="227"/>
    </row>
    <row r="14" spans="1:10" s="223" customFormat="1" ht="17.25">
      <c r="A14" s="65"/>
      <c r="B14" s="65"/>
      <c r="C14" s="59" t="s">
        <v>143</v>
      </c>
      <c r="D14" s="245" t="s">
        <v>141</v>
      </c>
      <c r="E14" s="59"/>
      <c r="F14" s="246" t="s">
        <v>218</v>
      </c>
      <c r="H14" s="247"/>
      <c r="I14" s="59"/>
      <c r="J14" s="59"/>
    </row>
    <row r="15" spans="1:10" s="223" customFormat="1" ht="17.25">
      <c r="A15" s="65"/>
      <c r="B15" s="65"/>
      <c r="C15" s="65"/>
      <c r="D15" s="59" t="s">
        <v>145</v>
      </c>
      <c r="F15" s="246" t="s">
        <v>201</v>
      </c>
      <c r="I15" s="246" t="s">
        <v>206</v>
      </c>
      <c r="J15" s="59"/>
    </row>
    <row r="16" spans="1:10" s="223" customFormat="1" ht="17.25">
      <c r="A16" s="65"/>
      <c r="B16" s="65"/>
      <c r="C16" s="65"/>
      <c r="D16" s="59" t="s">
        <v>28</v>
      </c>
      <c r="E16" s="59"/>
      <c r="F16" s="248" t="s">
        <v>134</v>
      </c>
      <c r="G16" s="249"/>
      <c r="J16" s="59"/>
    </row>
    <row r="17" spans="1:18" s="223" customFormat="1" ht="17.25">
      <c r="A17" s="65"/>
      <c r="B17" s="65"/>
      <c r="C17" s="65"/>
      <c r="D17" s="59" t="s">
        <v>29</v>
      </c>
      <c r="E17" s="59"/>
      <c r="F17" s="248" t="str">
        <f>VLOOKUP('[1]3.แบบขอซื้อ'!K1,'[1]1.ออกเลข'!A:F,6,FALSE)</f>
        <v>ผู้สำเร็จการศึกษาด้านวิทยาศาสตร์และเทคโนโลยี</v>
      </c>
      <c r="H17" s="59"/>
      <c r="I17" s="59"/>
      <c r="J17" s="59" t="s">
        <v>30</v>
      </c>
    </row>
    <row r="18" spans="1:18" s="223" customFormat="1" ht="17.25">
      <c r="A18" s="65"/>
      <c r="B18" s="65"/>
      <c r="C18" s="65" t="s">
        <v>168</v>
      </c>
      <c r="D18" s="65"/>
      <c r="E18" s="65"/>
      <c r="F18" s="250"/>
      <c r="G18" s="250"/>
      <c r="H18" s="65"/>
      <c r="I18" s="65"/>
      <c r="J18" s="65"/>
    </row>
    <row r="19" spans="1:18" s="223" customFormat="1" ht="17.25">
      <c r="A19" s="65"/>
      <c r="B19" s="65"/>
      <c r="C19" s="65" t="s">
        <v>146</v>
      </c>
      <c r="D19" s="65"/>
      <c r="E19" s="65"/>
      <c r="F19" s="250"/>
      <c r="G19" s="250"/>
      <c r="H19" s="65"/>
      <c r="I19" s="269"/>
      <c r="J19" s="65" t="s">
        <v>193</v>
      </c>
    </row>
    <row r="20" spans="1:18" s="223" customFormat="1" ht="17.25">
      <c r="A20" s="65"/>
      <c r="B20" s="65"/>
      <c r="C20" s="65" t="s">
        <v>148</v>
      </c>
      <c r="D20" s="65"/>
      <c r="E20" s="65"/>
      <c r="F20" s="65"/>
      <c r="G20" s="65"/>
      <c r="H20" s="65"/>
      <c r="I20" s="200"/>
      <c r="J20" s="65"/>
    </row>
    <row r="21" spans="1:18" s="223" customFormat="1" ht="17.25">
      <c r="A21" s="65"/>
      <c r="B21" s="65"/>
      <c r="C21" s="65" t="s">
        <v>171</v>
      </c>
      <c r="D21" s="65"/>
      <c r="E21" s="65"/>
      <c r="F21" s="65"/>
      <c r="G21" s="65"/>
      <c r="H21" s="65"/>
      <c r="I21" s="65"/>
      <c r="J21" s="65"/>
    </row>
    <row r="22" spans="1:18" s="223" customFormat="1" ht="17.25">
      <c r="A22" s="65" t="s">
        <v>172</v>
      </c>
      <c r="B22" s="65"/>
      <c r="C22" s="65"/>
      <c r="D22" s="65"/>
      <c r="E22" s="65"/>
      <c r="F22" s="65"/>
      <c r="G22" s="65"/>
      <c r="H22" s="65"/>
      <c r="I22" s="65"/>
      <c r="J22" s="65"/>
      <c r="M22" s="65"/>
      <c r="N22" s="249"/>
      <c r="O22" s="249"/>
      <c r="P22" s="249"/>
      <c r="Q22" s="249"/>
      <c r="R22" s="249"/>
    </row>
    <row r="23" spans="1:18" s="223" customFormat="1" ht="17.25">
      <c r="A23" s="65"/>
      <c r="B23" s="65"/>
      <c r="C23" s="65" t="s">
        <v>149</v>
      </c>
      <c r="D23" s="65"/>
      <c r="E23" s="65"/>
      <c r="F23" s="65"/>
      <c r="G23" s="65"/>
      <c r="H23" s="65"/>
      <c r="I23" s="65"/>
      <c r="J23" s="65"/>
      <c r="M23" s="65"/>
      <c r="N23" s="249"/>
      <c r="O23" s="249"/>
      <c r="P23" s="249"/>
      <c r="Q23" s="249"/>
      <c r="R23" s="249"/>
    </row>
    <row r="24" spans="1:18" s="223" customFormat="1" ht="17.25">
      <c r="A24" s="65"/>
      <c r="B24" s="65"/>
      <c r="C24" s="65" t="s">
        <v>150</v>
      </c>
      <c r="D24" s="65"/>
      <c r="E24" s="65"/>
      <c r="F24" s="65"/>
      <c r="G24" s="65"/>
      <c r="H24" s="65"/>
      <c r="I24" s="65"/>
      <c r="J24" s="65"/>
      <c r="M24" s="65"/>
      <c r="N24" s="249"/>
      <c r="O24" s="249"/>
      <c r="P24" s="249"/>
      <c r="Q24" s="249"/>
      <c r="R24" s="249"/>
    </row>
    <row r="25" spans="1:18" s="223" customFormat="1" ht="17.25">
      <c r="A25" s="65"/>
      <c r="B25" s="65"/>
      <c r="C25" s="65" t="s">
        <v>151</v>
      </c>
      <c r="D25" s="65"/>
      <c r="E25" s="65"/>
      <c r="F25" s="65"/>
      <c r="G25" s="65"/>
      <c r="H25" s="65"/>
      <c r="I25" s="65"/>
      <c r="J25" s="65"/>
      <c r="M25" s="65"/>
      <c r="N25" s="249"/>
      <c r="O25" s="249"/>
      <c r="P25" s="249"/>
      <c r="Q25" s="249"/>
      <c r="R25" s="249"/>
    </row>
    <row r="26" spans="1:18" s="223" customFormat="1" ht="21" customHeight="1">
      <c r="A26" s="65"/>
      <c r="B26" s="65"/>
      <c r="C26" s="59">
        <v>1</v>
      </c>
      <c r="D26" s="318"/>
      <c r="E26" s="318"/>
      <c r="F26" s="318"/>
      <c r="G26" s="228"/>
      <c r="H26" s="249"/>
      <c r="I26" s="229"/>
      <c r="J26" s="235" t="s">
        <v>152</v>
      </c>
      <c r="M26" s="65"/>
      <c r="N26" s="249"/>
      <c r="O26" s="311"/>
      <c r="P26" s="311"/>
      <c r="Q26" s="311"/>
      <c r="R26" s="249"/>
    </row>
    <row r="27" spans="1:18" s="223" customFormat="1" ht="17.25">
      <c r="A27" s="65"/>
      <c r="B27" s="65"/>
      <c r="C27" s="59">
        <v>2</v>
      </c>
      <c r="D27" s="318"/>
      <c r="E27" s="318"/>
      <c r="F27" s="318"/>
      <c r="G27" s="230" t="s">
        <v>41</v>
      </c>
      <c r="H27" s="231"/>
      <c r="I27" s="251"/>
      <c r="J27" s="235" t="s">
        <v>35</v>
      </c>
      <c r="M27" s="65"/>
      <c r="N27" s="249"/>
      <c r="O27" s="237"/>
      <c r="P27" s="249"/>
      <c r="Q27" s="249"/>
      <c r="R27" s="249"/>
    </row>
    <row r="28" spans="1:18" s="223" customFormat="1" ht="18.75">
      <c r="A28" s="65"/>
      <c r="B28" s="65"/>
      <c r="C28" s="59">
        <v>3</v>
      </c>
      <c r="D28" s="318"/>
      <c r="E28" s="318"/>
      <c r="F28" s="318"/>
      <c r="G28" s="231" t="s">
        <v>41</v>
      </c>
      <c r="H28" s="232"/>
      <c r="I28" s="252"/>
      <c r="J28" s="235" t="s">
        <v>35</v>
      </c>
      <c r="N28" s="249"/>
      <c r="O28" s="249"/>
      <c r="P28" s="249"/>
      <c r="Q28" s="249"/>
      <c r="R28" s="249"/>
    </row>
    <row r="29" spans="1:18" s="223" customFormat="1" ht="17.25">
      <c r="A29" s="65"/>
      <c r="B29" s="65"/>
      <c r="C29" s="65" t="s">
        <v>36</v>
      </c>
      <c r="D29" s="65"/>
      <c r="E29" s="65"/>
      <c r="F29" s="233" t="s">
        <v>228</v>
      </c>
      <c r="G29" s="200"/>
      <c r="H29" s="65"/>
      <c r="I29" s="65" t="s">
        <v>3</v>
      </c>
      <c r="J29" s="65"/>
      <c r="N29" s="249"/>
      <c r="O29" s="249"/>
      <c r="P29" s="249"/>
      <c r="Q29" s="249"/>
      <c r="R29" s="249"/>
    </row>
    <row r="30" spans="1:18" s="223" customFormat="1" ht="25.5" customHeight="1">
      <c r="A30" s="319" t="s">
        <v>196</v>
      </c>
      <c r="B30" s="319"/>
      <c r="C30" s="319"/>
      <c r="D30" s="319"/>
      <c r="E30" s="319"/>
      <c r="F30" s="319"/>
      <c r="G30" s="319"/>
      <c r="H30" s="319"/>
      <c r="I30" s="319"/>
      <c r="J30" s="319"/>
      <c r="N30" s="249"/>
      <c r="O30" s="249"/>
      <c r="P30" s="249"/>
      <c r="Q30" s="249"/>
      <c r="R30" s="249"/>
    </row>
    <row r="31" spans="1:18" s="223" customFormat="1" ht="35.25" customHeight="1">
      <c r="A31" s="65"/>
      <c r="B31" s="225"/>
      <c r="C31" s="225"/>
      <c r="D31" s="225"/>
      <c r="E31" s="225"/>
      <c r="F31" s="225" t="s">
        <v>38</v>
      </c>
      <c r="G31" s="65"/>
      <c r="I31" s="320" t="s">
        <v>222</v>
      </c>
      <c r="J31" s="320"/>
    </row>
    <row r="32" spans="1:18" s="223" customFormat="1" ht="18" customHeight="1">
      <c r="A32" s="65"/>
      <c r="B32" s="225"/>
      <c r="C32" s="225"/>
      <c r="D32" s="225"/>
      <c r="E32" s="225"/>
      <c r="F32" s="225"/>
      <c r="G32" s="65"/>
      <c r="H32" s="65"/>
      <c r="I32" s="265" t="s">
        <v>223</v>
      </c>
      <c r="J32" s="65"/>
    </row>
    <row r="33" spans="1:10" s="223" customFormat="1" ht="18.95" customHeight="1">
      <c r="A33" s="253"/>
      <c r="B33" s="65"/>
      <c r="C33" s="65"/>
      <c r="D33" s="65"/>
      <c r="E33" s="65"/>
      <c r="F33" s="65"/>
      <c r="G33" s="65"/>
      <c r="H33" s="253"/>
      <c r="I33" s="254"/>
    </row>
    <row r="34" spans="1:10" s="223" customFormat="1" ht="18.95" customHeight="1">
      <c r="A34" s="253"/>
      <c r="B34" s="65"/>
      <c r="C34" s="65"/>
      <c r="D34" s="65"/>
      <c r="E34" s="65"/>
      <c r="F34" s="65"/>
      <c r="G34" s="65"/>
      <c r="H34" s="253"/>
      <c r="I34" s="254"/>
      <c r="J34" s="65"/>
    </row>
    <row r="35" spans="1:10" s="223" customFormat="1" ht="18.75" customHeight="1">
      <c r="A35" s="253"/>
      <c r="B35" s="65"/>
      <c r="C35" s="65"/>
      <c r="D35" s="65"/>
      <c r="E35" s="65"/>
      <c r="F35" s="65"/>
      <c r="G35" s="65"/>
      <c r="H35" s="253"/>
      <c r="I35" s="254"/>
      <c r="J35" s="65"/>
    </row>
    <row r="36" spans="1:10" s="223" customFormat="1" ht="18.75" customHeight="1">
      <c r="A36" s="253"/>
      <c r="B36" s="65"/>
      <c r="C36" s="65"/>
      <c r="D36" s="65"/>
      <c r="E36" s="65"/>
      <c r="F36" s="65"/>
      <c r="G36" s="65"/>
      <c r="H36" s="253"/>
      <c r="I36" s="254"/>
      <c r="J36" s="65"/>
    </row>
    <row r="37" spans="1:10" s="223" customFormat="1" ht="24" customHeight="1"/>
    <row r="38" spans="1:10" s="223" customFormat="1" ht="17.25">
      <c r="A38" s="255"/>
      <c r="B38" s="255"/>
      <c r="C38" s="255"/>
      <c r="D38" s="255"/>
      <c r="E38" s="255"/>
    </row>
    <row r="39" spans="1:10" s="223" customFormat="1" ht="21" customHeight="1">
      <c r="A39" s="256"/>
      <c r="B39" s="257"/>
      <c r="C39" s="257"/>
      <c r="G39" s="257"/>
      <c r="I39" s="257"/>
    </row>
    <row r="40" spans="1:10" s="12" customFormat="1" ht="18.75">
      <c r="A40" s="188"/>
      <c r="B40" s="189"/>
      <c r="C40" s="189"/>
      <c r="D40" s="16"/>
      <c r="E40" s="16"/>
      <c r="F40" s="16"/>
      <c r="G40" s="16"/>
      <c r="H40" s="16"/>
      <c r="I40" s="189"/>
      <c r="J40" s="170"/>
    </row>
    <row r="41" spans="1:10" s="12" customFormat="1" ht="18.75">
      <c r="A41" s="16"/>
      <c r="B41" s="16"/>
      <c r="C41" s="16"/>
      <c r="D41" s="16"/>
      <c r="E41" s="16"/>
      <c r="F41" s="16"/>
      <c r="G41" s="16"/>
      <c r="H41" s="16"/>
      <c r="I41" s="16"/>
      <c r="J41" s="170"/>
    </row>
    <row r="42" spans="1:10" s="12" customFormat="1" ht="18.75"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2" customFormat="1" ht="18.75">
      <c r="F43" s="16"/>
      <c r="G43" s="16"/>
      <c r="H43" s="16"/>
      <c r="I43" s="16"/>
      <c r="J43" s="16"/>
    </row>
    <row r="44" spans="1:10" s="12" customFormat="1" ht="18.75">
      <c r="A44" s="190"/>
      <c r="B44" s="191"/>
      <c r="C44" s="191"/>
      <c r="D44" s="190"/>
      <c r="E44" s="190"/>
      <c r="F44" s="16"/>
      <c r="G44" s="16"/>
      <c r="H44" s="16"/>
      <c r="I44" s="16"/>
      <c r="J44" s="16"/>
    </row>
    <row r="45" spans="1:10" s="12" customFormat="1" ht="15.75">
      <c r="A45" s="192"/>
      <c r="B45" s="193"/>
      <c r="C45" s="193"/>
      <c r="D45" s="187"/>
      <c r="E45" s="187"/>
    </row>
    <row r="46" spans="1:10" s="12" customFormat="1" ht="15.75">
      <c r="A46" s="193"/>
      <c r="B46" s="193"/>
      <c r="C46" s="193"/>
      <c r="D46" s="187"/>
      <c r="E46" s="187"/>
    </row>
    <row r="47" spans="1:10" s="12" customFormat="1" ht="15.75">
      <c r="A47" s="193"/>
      <c r="B47" s="193"/>
      <c r="C47" s="193"/>
      <c r="D47" s="187"/>
      <c r="E47" s="187"/>
    </row>
    <row r="48" spans="1:10" s="12" customFormat="1" ht="15.75">
      <c r="A48" s="193"/>
      <c r="B48" s="193"/>
      <c r="C48" s="193"/>
      <c r="D48" s="187"/>
      <c r="E48" s="187"/>
    </row>
    <row r="49" spans="1:5" s="12" customFormat="1" ht="15.75">
      <c r="A49" s="193"/>
      <c r="B49" s="193"/>
      <c r="C49" s="193"/>
      <c r="D49" s="187"/>
      <c r="E49" s="187"/>
    </row>
    <row r="50" spans="1:5">
      <c r="A50" s="71"/>
      <c r="B50" s="71"/>
      <c r="C50" s="71"/>
      <c r="D50" s="71"/>
      <c r="E50" s="71"/>
    </row>
    <row r="51" spans="1:5">
      <c r="A51" s="71"/>
      <c r="B51" s="71"/>
      <c r="C51" s="71"/>
      <c r="D51" s="71"/>
      <c r="E51" s="71"/>
    </row>
  </sheetData>
  <mergeCells count="12">
    <mergeCell ref="D28:F28"/>
    <mergeCell ref="A30:J30"/>
    <mergeCell ref="I31:J31"/>
    <mergeCell ref="D26:F26"/>
    <mergeCell ref="D27:F27"/>
    <mergeCell ref="O26:Q26"/>
    <mergeCell ref="F12:G12"/>
    <mergeCell ref="H12:J12"/>
    <mergeCell ref="A1:J1"/>
    <mergeCell ref="C6:H6"/>
    <mergeCell ref="I7:J7"/>
    <mergeCell ref="H9:J9"/>
  </mergeCells>
  <dataValidations count="2">
    <dataValidation type="list" allowBlank="1" showInputMessage="1" showErrorMessage="1" sqref="J26:J28">
      <formula1>ประเภทกรรมการ</formula1>
    </dataValidation>
    <dataValidation type="list" allowBlank="1" showInputMessage="1" showErrorMessage="1" sqref="O26 D26:D28">
      <formula1>คณะกรรม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sqref="A1:J1"/>
    </sheetView>
  </sheetViews>
  <sheetFormatPr defaultRowHeight="15"/>
  <cols>
    <col min="1" max="1" width="5.625" style="40" customWidth="1"/>
    <col min="2" max="2" width="1.875" style="40" customWidth="1"/>
    <col min="3" max="3" width="4.5" style="40" customWidth="1"/>
    <col min="4" max="4" width="7.375" style="40" customWidth="1"/>
    <col min="5" max="5" width="6.75" style="40" customWidth="1"/>
    <col min="6" max="6" width="4.75" style="40" customWidth="1"/>
    <col min="7" max="7" width="4.625" style="40" customWidth="1"/>
    <col min="8" max="8" width="6.75" style="40" customWidth="1"/>
    <col min="9" max="9" width="16.625" style="40" customWidth="1"/>
    <col min="10" max="10" width="32.375" style="40" customWidth="1"/>
    <col min="11" max="11" width="2.375" style="40" customWidth="1"/>
    <col min="12" max="16384" width="9" style="40"/>
  </cols>
  <sheetData>
    <row r="1" spans="1:10" ht="57.75" customHeight="1">
      <c r="A1" s="322" t="s">
        <v>18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0" s="12" customFormat="1" ht="23.25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s="12" customFormat="1" ht="23.25">
      <c r="A3" s="172" t="s">
        <v>124</v>
      </c>
      <c r="B3" s="52" t="s">
        <v>2</v>
      </c>
      <c r="C3" s="52"/>
      <c r="D3" s="52"/>
      <c r="E3" s="42"/>
      <c r="F3" s="173"/>
      <c r="G3" s="56"/>
      <c r="H3" s="174" t="s">
        <v>125</v>
      </c>
      <c r="I3" s="44">
        <v>42691</v>
      </c>
      <c r="J3" s="45"/>
    </row>
    <row r="4" spans="1:10" s="12" customFormat="1" ht="23.25">
      <c r="A4" s="172" t="s">
        <v>126</v>
      </c>
      <c r="B4" s="175" t="s">
        <v>43</v>
      </c>
      <c r="C4" s="53"/>
      <c r="D4" s="53"/>
      <c r="E4" s="53"/>
      <c r="F4" s="53"/>
      <c r="G4" s="53"/>
      <c r="H4" s="53"/>
      <c r="I4" s="53"/>
      <c r="J4" s="53"/>
    </row>
    <row r="5" spans="1:10" s="12" customFormat="1" ht="18.75">
      <c r="A5" s="176"/>
      <c r="F5" s="177"/>
    </row>
    <row r="6" spans="1:10" s="12" customFormat="1" ht="37.5">
      <c r="A6" s="178" t="s">
        <v>19</v>
      </c>
      <c r="C6" s="323" t="s">
        <v>20</v>
      </c>
      <c r="D6" s="323"/>
      <c r="E6" s="323"/>
      <c r="F6" s="323"/>
      <c r="G6" s="323"/>
      <c r="H6" s="323"/>
      <c r="I6" s="65"/>
      <c r="J6" s="65"/>
    </row>
    <row r="7" spans="1:10" s="12" customFormat="1" ht="18.75" customHeight="1">
      <c r="A7" s="65"/>
      <c r="B7" s="65"/>
      <c r="C7" s="52" t="s">
        <v>21</v>
      </c>
      <c r="D7" s="53" t="s">
        <v>22</v>
      </c>
      <c r="E7" s="53"/>
      <c r="F7" s="53"/>
      <c r="G7" s="53"/>
      <c r="H7" s="53"/>
      <c r="I7" s="324" t="s">
        <v>44</v>
      </c>
      <c r="J7" s="324"/>
    </row>
    <row r="8" spans="1:10" s="12" customFormat="1" ht="18.75">
      <c r="A8" s="53" t="s">
        <v>23</v>
      </c>
      <c r="B8" s="52"/>
      <c r="H8" s="52"/>
      <c r="J8" s="53"/>
    </row>
    <row r="9" spans="1:10" s="12" customFormat="1" ht="18.75">
      <c r="A9" s="52"/>
      <c r="B9" s="56"/>
      <c r="C9" s="179" t="s">
        <v>127</v>
      </c>
      <c r="D9" s="179"/>
      <c r="E9" s="179"/>
      <c r="F9" s="179"/>
      <c r="G9" s="179"/>
      <c r="H9" s="325" t="s">
        <v>42</v>
      </c>
      <c r="I9" s="325"/>
      <c r="J9" s="325"/>
    </row>
    <row r="10" spans="1:10" s="12" customFormat="1" ht="18.75">
      <c r="A10" s="52"/>
      <c r="B10" s="56"/>
      <c r="C10" s="53" t="s">
        <v>45</v>
      </c>
      <c r="D10" s="53"/>
      <c r="E10" s="53"/>
      <c r="F10" s="53"/>
      <c r="G10" s="53"/>
      <c r="H10" s="53"/>
      <c r="I10" s="53"/>
      <c r="J10" s="53"/>
    </row>
    <row r="11" spans="1:10" s="16" customFormat="1" ht="18.75">
      <c r="A11" s="52"/>
      <c r="B11" s="52"/>
      <c r="C11" s="52" t="s">
        <v>24</v>
      </c>
      <c r="D11" s="53"/>
      <c r="E11" s="53"/>
      <c r="F11" s="326">
        <f>'แบบขอให้ซื้อ จ้าง'!H26</f>
        <v>0</v>
      </c>
      <c r="G11" s="326"/>
      <c r="H11" s="326"/>
      <c r="I11" s="54" t="str">
        <f>"บาท  (  "&amp;BAHTTEXT(F11)&amp;"  )"</f>
        <v>บาท  (  ศูนย์บาทถ้วน  )</v>
      </c>
      <c r="J11" s="55"/>
    </row>
    <row r="12" spans="1:10" s="12" customFormat="1" ht="18.75">
      <c r="A12" s="323" t="s">
        <v>46</v>
      </c>
      <c r="B12" s="323"/>
      <c r="C12" s="323"/>
      <c r="D12" s="323"/>
      <c r="E12" s="323"/>
      <c r="F12" s="323"/>
      <c r="G12" s="323"/>
      <c r="H12" s="323"/>
      <c r="I12" s="323"/>
      <c r="J12" s="323"/>
    </row>
    <row r="13" spans="1:10" s="12" customFormat="1" ht="18.75">
      <c r="A13" s="52"/>
      <c r="B13" s="56"/>
      <c r="C13" s="53" t="s">
        <v>128</v>
      </c>
      <c r="D13" s="53"/>
      <c r="E13" s="53"/>
      <c r="F13" s="327">
        <f>F11</f>
        <v>0</v>
      </c>
      <c r="G13" s="327"/>
      <c r="H13" s="328" t="str">
        <f>I11&amp;"  เบิกจ่ายจากเงิน"</f>
        <v>บาท  (  ศูนย์บาทถ้วน  )  เบิกจ่ายจากเงิน</v>
      </c>
      <c r="I13" s="328"/>
      <c r="J13" s="328"/>
    </row>
    <row r="14" spans="1:10" s="12" customFormat="1" ht="18.75">
      <c r="A14" s="52"/>
      <c r="B14" s="56"/>
      <c r="C14" s="53"/>
      <c r="D14" s="57" t="str">
        <f>" - "&amp;VLOOKUP('[1]3.แบบขอซื้อ'!K1,'[1]1.ออกเลข'!A:G,4,FALSE)</f>
        <v xml:space="preserve"> - เงินรายได้</v>
      </c>
      <c r="E14" s="53"/>
      <c r="F14" s="50" t="s">
        <v>25</v>
      </c>
      <c r="H14" s="58"/>
      <c r="I14" s="53"/>
      <c r="J14" s="59" t="s">
        <v>3</v>
      </c>
    </row>
    <row r="15" spans="1:10" s="12" customFormat="1" ht="18.75">
      <c r="A15" s="52"/>
      <c r="B15" s="52"/>
      <c r="C15" s="52"/>
      <c r="D15" s="53" t="s">
        <v>27</v>
      </c>
      <c r="E15" s="53"/>
      <c r="F15" s="53">
        <v>2560</v>
      </c>
      <c r="H15" s="53"/>
      <c r="I15" s="53"/>
      <c r="J15" s="53"/>
    </row>
    <row r="16" spans="1:10" s="12" customFormat="1" ht="18.75">
      <c r="A16" s="52"/>
      <c r="B16" s="52"/>
      <c r="C16" s="52"/>
      <c r="D16" s="53" t="s">
        <v>28</v>
      </c>
      <c r="E16" s="53"/>
      <c r="F16" s="61" t="str">
        <f>VLOOKUP('[1]3.แบบขอซื้อ'!K1,'[1]1.ออกเลข'!A:F,5,FALSE)</f>
        <v>เงินรายได้</v>
      </c>
      <c r="G16" s="180"/>
      <c r="J16" s="53"/>
    </row>
    <row r="17" spans="1:10" s="12" customFormat="1" ht="18.75">
      <c r="A17" s="52"/>
      <c r="B17" s="52"/>
      <c r="C17" s="52"/>
      <c r="D17" s="53" t="s">
        <v>29</v>
      </c>
      <c r="E17" s="53"/>
      <c r="F17" s="61" t="str">
        <f>VLOOKUP('[1]3.แบบขอซื้อ'!K1,'[1]1.ออกเลข'!A:F,6,FALSE)</f>
        <v>ผู้สำเร็จการศึกษาด้านวิทยาศาสตร์และเทคโนโลยี</v>
      </c>
      <c r="G17" s="16"/>
      <c r="H17" s="53"/>
      <c r="I17" s="53"/>
      <c r="J17" s="53" t="s">
        <v>30</v>
      </c>
    </row>
    <row r="18" spans="1:10" s="16" customFormat="1" ht="18.75">
      <c r="A18" s="52"/>
      <c r="B18" s="52"/>
      <c r="C18" s="52" t="s">
        <v>129</v>
      </c>
      <c r="D18" s="52"/>
      <c r="E18" s="52"/>
      <c r="F18" s="63">
        <v>30</v>
      </c>
      <c r="G18" s="63" t="s">
        <v>31</v>
      </c>
      <c r="H18" s="52"/>
      <c r="I18" s="52"/>
      <c r="J18" s="52"/>
    </row>
    <row r="19" spans="1:10" s="16" customFormat="1" ht="18.75">
      <c r="A19" s="52"/>
      <c r="B19" s="52"/>
      <c r="C19" s="52" t="s">
        <v>47</v>
      </c>
      <c r="D19" s="52"/>
      <c r="E19" s="52"/>
      <c r="F19" s="52"/>
      <c r="G19" s="52"/>
      <c r="H19" s="52"/>
      <c r="I19" s="52"/>
      <c r="J19" s="52"/>
    </row>
    <row r="20" spans="1:10" s="16" customFormat="1" ht="18.75">
      <c r="A20" s="52"/>
      <c r="B20" s="52"/>
      <c r="C20" s="52" t="s">
        <v>48</v>
      </c>
      <c r="D20" s="52"/>
      <c r="E20" s="52"/>
      <c r="F20" s="52"/>
      <c r="G20" s="52"/>
      <c r="H20" s="52"/>
      <c r="I20" s="52"/>
      <c r="J20" s="52"/>
    </row>
    <row r="21" spans="1:10" s="16" customFormat="1" ht="18.75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s="16" customFormat="1" ht="18.75">
      <c r="A22" s="52"/>
      <c r="B22" s="52"/>
      <c r="C22" s="52" t="s">
        <v>49</v>
      </c>
      <c r="D22" s="52"/>
      <c r="E22" s="52"/>
      <c r="F22" s="52"/>
      <c r="G22" s="52"/>
      <c r="H22" s="52"/>
      <c r="I22" s="52"/>
      <c r="J22" s="52"/>
    </row>
    <row r="23" spans="1:10" s="12" customFormat="1" ht="18.75">
      <c r="A23" s="65"/>
      <c r="B23" s="65"/>
      <c r="C23" s="65"/>
      <c r="D23" s="329" t="s">
        <v>130</v>
      </c>
      <c r="E23" s="329"/>
      <c r="F23" s="329"/>
      <c r="G23" s="329"/>
      <c r="H23" s="329"/>
      <c r="I23" s="329"/>
      <c r="J23" s="65"/>
    </row>
    <row r="24" spans="1:10" s="12" customFormat="1" ht="21" customHeight="1">
      <c r="A24" s="65"/>
      <c r="B24" s="65"/>
      <c r="C24" s="53">
        <v>1</v>
      </c>
      <c r="D24" s="330" t="s">
        <v>33</v>
      </c>
      <c r="E24" s="330"/>
      <c r="F24" s="330"/>
      <c r="G24" s="64" t="str">
        <f>IF(D24&lt;&gt;"",VLOOKUP('[1]4.รายงานขอให้ซื้อ'!D27,[1]นามผู้ขอให้ซื้อ!B:C,2,FALSE),"")</f>
        <v>ช่างเครื่องยนต์ ชำนาญงาน</v>
      </c>
      <c r="H24" s="16"/>
      <c r="I24" s="64"/>
      <c r="J24" s="11" t="s">
        <v>34</v>
      </c>
    </row>
    <row r="25" spans="1:10" s="12" customFormat="1" ht="18.75">
      <c r="A25" s="65"/>
      <c r="B25" s="65"/>
      <c r="C25" s="53">
        <v>2</v>
      </c>
      <c r="D25" s="330"/>
      <c r="E25" s="330"/>
      <c r="F25" s="330"/>
      <c r="G25" s="64" t="str">
        <f>IF(D25&lt;&gt;"",VLOOKUP('[1]4.รายงานขอให้ซื้อ'!D28,[1]นามผู้ขอให้ซื้อ!B:C,2,FALSE),"")</f>
        <v/>
      </c>
      <c r="H25" s="181" t="s">
        <v>41</v>
      </c>
      <c r="I25" s="182"/>
      <c r="J25" s="11" t="s">
        <v>35</v>
      </c>
    </row>
    <row r="26" spans="1:10" s="12" customFormat="1" ht="18.75">
      <c r="A26" s="65"/>
      <c r="B26" s="65"/>
      <c r="C26" s="53">
        <v>3</v>
      </c>
      <c r="D26" s="330"/>
      <c r="E26" s="330"/>
      <c r="F26" s="330"/>
      <c r="G26" s="64" t="str">
        <f>IF(D26&lt;&gt;"",VLOOKUP('[1]4.รายงานขอให้ซื้อ'!D29,[1]นามผู้ขอให้ซื้อ!B:C,2,FALSE),"")</f>
        <v/>
      </c>
      <c r="H26" s="183" t="s">
        <v>41</v>
      </c>
      <c r="I26" s="184"/>
      <c r="J26" s="11" t="s">
        <v>35</v>
      </c>
    </row>
    <row r="27" spans="1:10" s="12" customFormat="1" ht="18.75">
      <c r="A27" s="65"/>
      <c r="B27" s="52"/>
      <c r="C27" s="52" t="s">
        <v>36</v>
      </c>
      <c r="D27" s="52"/>
      <c r="E27" s="52"/>
      <c r="F27" s="170" t="s">
        <v>37</v>
      </c>
      <c r="G27" s="65"/>
      <c r="H27" s="65"/>
      <c r="I27" s="65" t="s">
        <v>3</v>
      </c>
      <c r="J27" s="65"/>
    </row>
    <row r="28" spans="1:10" s="12" customFormat="1" ht="35.25" customHeight="1">
      <c r="A28" s="331" t="s">
        <v>50</v>
      </c>
      <c r="B28" s="331"/>
      <c r="C28" s="331"/>
      <c r="D28" s="331"/>
      <c r="E28" s="331"/>
      <c r="F28" s="331"/>
      <c r="G28" s="331"/>
      <c r="H28" s="331"/>
      <c r="I28" s="331"/>
      <c r="J28" s="331"/>
    </row>
    <row r="29" spans="1:10" s="12" customFormat="1" ht="42.75" customHeight="1">
      <c r="A29" s="65"/>
      <c r="B29" s="66"/>
      <c r="C29" s="66"/>
      <c r="D29" s="66"/>
      <c r="E29" s="66"/>
      <c r="F29" s="66" t="s">
        <v>38</v>
      </c>
      <c r="G29" s="65"/>
      <c r="I29" s="321" t="s">
        <v>39</v>
      </c>
      <c r="J29" s="321"/>
    </row>
    <row r="30" spans="1:10" s="12" customFormat="1" ht="18" customHeight="1">
      <c r="A30" s="65"/>
      <c r="B30" s="66"/>
      <c r="C30" s="66"/>
      <c r="D30" s="66"/>
      <c r="E30" s="66"/>
      <c r="F30" s="66"/>
      <c r="G30" s="65"/>
      <c r="H30" s="65"/>
      <c r="I30" s="68" t="s">
        <v>40</v>
      </c>
      <c r="J30" s="52"/>
    </row>
    <row r="31" spans="1:10" s="12" customFormat="1" ht="11.25" customHeight="1">
      <c r="A31" s="56"/>
      <c r="B31" s="56"/>
      <c r="C31" s="56"/>
      <c r="D31" s="56"/>
      <c r="E31" s="56"/>
      <c r="F31" s="56"/>
      <c r="G31" s="185"/>
      <c r="H31" s="186"/>
      <c r="I31" s="56"/>
    </row>
    <row r="32" spans="1:10" s="12" customFormat="1" ht="18.95" customHeight="1">
      <c r="A32" s="185"/>
      <c r="B32" s="56"/>
      <c r="C32" s="56"/>
      <c r="D32" s="56"/>
      <c r="E32" s="56"/>
      <c r="F32" s="56"/>
      <c r="G32" s="56"/>
      <c r="H32" s="185"/>
      <c r="I32" s="186"/>
      <c r="J32" s="56"/>
    </row>
    <row r="33" spans="1:10" s="12" customFormat="1" ht="18.95" customHeight="1">
      <c r="A33" s="185"/>
      <c r="B33" s="56"/>
      <c r="C33" s="56"/>
      <c r="D33" s="56"/>
      <c r="E33" s="56"/>
      <c r="F33" s="56"/>
      <c r="G33" s="56"/>
      <c r="H33" s="185"/>
      <c r="I33" s="186"/>
      <c r="J33" s="56"/>
    </row>
    <row r="34" spans="1:10" s="12" customFormat="1" ht="18.75" customHeight="1">
      <c r="A34" s="185"/>
      <c r="B34" s="56"/>
      <c r="C34" s="56"/>
      <c r="D34" s="56"/>
      <c r="E34" s="56"/>
      <c r="F34" s="56"/>
      <c r="G34" s="56"/>
      <c r="H34" s="185"/>
      <c r="I34" s="186"/>
      <c r="J34" s="56"/>
    </row>
    <row r="35" spans="1:10" s="12" customFormat="1" ht="18.75" customHeight="1">
      <c r="A35" s="185"/>
      <c r="B35" s="56"/>
      <c r="C35" s="56"/>
      <c r="D35" s="56"/>
      <c r="E35" s="56"/>
      <c r="F35" s="56"/>
      <c r="G35" s="56"/>
      <c r="H35" s="185"/>
      <c r="I35" s="186"/>
      <c r="J35" s="56"/>
    </row>
    <row r="36" spans="1:10" s="12" customFormat="1" ht="24" customHeight="1"/>
    <row r="37" spans="1:10" s="12" customFormat="1" ht="18.75">
      <c r="A37" s="187"/>
      <c r="B37" s="187"/>
      <c r="C37" s="187"/>
      <c r="D37" s="187"/>
      <c r="E37" s="187"/>
      <c r="F37" s="16"/>
      <c r="G37" s="16"/>
      <c r="H37" s="16"/>
      <c r="I37" s="16"/>
      <c r="J37" s="16"/>
    </row>
    <row r="38" spans="1:10" s="12" customFormat="1" ht="21" customHeight="1">
      <c r="A38" s="188"/>
      <c r="B38" s="189"/>
      <c r="C38" s="189"/>
      <c r="D38" s="16"/>
      <c r="E38" s="16"/>
      <c r="F38" s="16"/>
      <c r="G38" s="189"/>
      <c r="H38" s="16"/>
      <c r="I38" s="189"/>
    </row>
    <row r="39" spans="1:10" s="12" customFormat="1" ht="18.75">
      <c r="A39" s="188"/>
      <c r="B39" s="189"/>
      <c r="C39" s="189"/>
      <c r="D39" s="16"/>
      <c r="E39" s="16"/>
      <c r="F39" s="16"/>
      <c r="G39" s="16"/>
      <c r="H39" s="16"/>
      <c r="I39" s="189"/>
      <c r="J39" s="170"/>
    </row>
    <row r="40" spans="1:10" s="12" customFormat="1" ht="18.75">
      <c r="A40" s="16"/>
      <c r="B40" s="16"/>
      <c r="C40" s="16"/>
      <c r="D40" s="16"/>
      <c r="E40" s="16"/>
      <c r="F40" s="16"/>
      <c r="G40" s="16"/>
      <c r="H40" s="16"/>
      <c r="I40" s="16"/>
      <c r="J40" s="170"/>
    </row>
    <row r="41" spans="1:10" s="12" customFormat="1" ht="18.75">
      <c r="B41" s="16"/>
      <c r="C41" s="16"/>
      <c r="D41" s="16"/>
      <c r="E41" s="16"/>
      <c r="F41" s="16"/>
      <c r="G41" s="16"/>
      <c r="H41" s="16"/>
      <c r="I41" s="16"/>
      <c r="J41" s="170"/>
    </row>
    <row r="42" spans="1:10" s="12" customFormat="1" ht="18.75"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2" customFormat="1" ht="18.75">
      <c r="F43" s="16"/>
      <c r="G43" s="16"/>
      <c r="H43" s="16"/>
      <c r="I43" s="16"/>
      <c r="J43" s="16"/>
    </row>
    <row r="44" spans="1:10" s="12" customFormat="1" ht="18.75">
      <c r="A44" s="190"/>
      <c r="B44" s="191"/>
      <c r="C44" s="191"/>
      <c r="D44" s="190"/>
      <c r="E44" s="190"/>
      <c r="F44" s="16"/>
      <c r="G44" s="16"/>
      <c r="H44" s="16"/>
      <c r="I44" s="16"/>
      <c r="J44" s="16"/>
    </row>
    <row r="45" spans="1:10" s="12" customFormat="1" ht="15.75">
      <c r="A45" s="192"/>
      <c r="B45" s="193"/>
      <c r="C45" s="193"/>
      <c r="D45" s="187"/>
      <c r="E45" s="187"/>
    </row>
    <row r="46" spans="1:10" s="12" customFormat="1" ht="15.75">
      <c r="A46" s="193"/>
      <c r="B46" s="193"/>
      <c r="C46" s="193"/>
      <c r="D46" s="187"/>
      <c r="E46" s="187"/>
    </row>
    <row r="47" spans="1:10" s="12" customFormat="1" ht="15.75">
      <c r="A47" s="193"/>
      <c r="B47" s="193"/>
      <c r="C47" s="193"/>
      <c r="D47" s="187"/>
      <c r="E47" s="187"/>
    </row>
    <row r="48" spans="1:10" ht="15.75">
      <c r="A48" s="72"/>
      <c r="B48" s="72"/>
      <c r="C48" s="72"/>
      <c r="D48" s="71"/>
      <c r="E48" s="71"/>
    </row>
    <row r="49" spans="1:5" ht="15.75">
      <c r="A49" s="72"/>
      <c r="B49" s="72"/>
      <c r="C49" s="72"/>
      <c r="D49" s="71"/>
      <c r="E49" s="71"/>
    </row>
    <row r="50" spans="1:5">
      <c r="A50" s="71"/>
      <c r="B50" s="71"/>
      <c r="C50" s="71"/>
      <c r="D50" s="71"/>
      <c r="E50" s="71"/>
    </row>
    <row r="51" spans="1:5">
      <c r="A51" s="71"/>
      <c r="B51" s="71"/>
      <c r="C51" s="71"/>
      <c r="D51" s="71"/>
      <c r="E51" s="71"/>
    </row>
  </sheetData>
  <mergeCells count="14">
    <mergeCell ref="I29:J29"/>
    <mergeCell ref="A1:J1"/>
    <mergeCell ref="C6:H6"/>
    <mergeCell ref="I7:J7"/>
    <mergeCell ref="H9:J9"/>
    <mergeCell ref="F11:H11"/>
    <mergeCell ref="F13:G13"/>
    <mergeCell ref="H13:J13"/>
    <mergeCell ref="A12:J12"/>
    <mergeCell ref="D23:I23"/>
    <mergeCell ref="D24:F24"/>
    <mergeCell ref="D25:F25"/>
    <mergeCell ref="D26:F26"/>
    <mergeCell ref="A28:J28"/>
  </mergeCells>
  <dataValidations count="2">
    <dataValidation type="list" allowBlank="1" showInputMessage="1" showErrorMessage="1" sqref="D24:D26">
      <formula1>คณะกรรม</formula1>
    </dataValidation>
    <dataValidation type="list" allowBlank="1" showInputMessage="1" showErrorMessage="1" sqref="J24:J26">
      <formula1>ประเภทกรรมการ</formula1>
    </dataValidation>
  </dataValidations>
  <printOptions horizontalCentered="1"/>
  <pageMargins left="0.31496062992125984" right="0.11811023622047245" top="0.39370078740157483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M53"/>
  <sheetViews>
    <sheetView view="pageLayout" topLeftCell="A16" zoomScaleNormal="112" workbookViewId="0">
      <selection activeCell="I18" sqref="I18"/>
    </sheetView>
  </sheetViews>
  <sheetFormatPr defaultRowHeight="15"/>
  <cols>
    <col min="1" max="1" width="5.875" style="40" customWidth="1"/>
    <col min="2" max="2" width="3" style="40" customWidth="1"/>
    <col min="3" max="3" width="4.5" style="40" customWidth="1"/>
    <col min="4" max="4" width="7.375" style="40" customWidth="1"/>
    <col min="5" max="5" width="6.75" style="40" customWidth="1"/>
    <col min="6" max="6" width="4.75" style="40" customWidth="1"/>
    <col min="7" max="7" width="4.625" style="40" customWidth="1"/>
    <col min="8" max="8" width="6.75" style="40" customWidth="1"/>
    <col min="9" max="9" width="16.625" style="40" customWidth="1"/>
    <col min="10" max="10" width="29.75" style="40" customWidth="1"/>
    <col min="11" max="16384" width="9" style="40"/>
  </cols>
  <sheetData>
    <row r="1" spans="1:10" ht="51.75" customHeight="1">
      <c r="A1" s="332" t="s">
        <v>18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23.25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234" t="s">
        <v>158</v>
      </c>
    </row>
    <row r="3" spans="1:10" ht="23.25">
      <c r="A3" s="172" t="s">
        <v>124</v>
      </c>
      <c r="B3" s="52" t="s">
        <v>135</v>
      </c>
      <c r="C3" s="52"/>
      <c r="D3" s="52"/>
      <c r="E3" s="42"/>
      <c r="F3" s="203"/>
      <c r="G3" s="56"/>
      <c r="H3" s="201" t="s">
        <v>125</v>
      </c>
      <c r="I3" s="44"/>
      <c r="J3" s="45"/>
    </row>
    <row r="4" spans="1:10" ht="23.25">
      <c r="A4" s="172" t="s">
        <v>126</v>
      </c>
      <c r="B4" s="175" t="s">
        <v>199</v>
      </c>
      <c r="C4" s="53"/>
      <c r="D4" s="53"/>
      <c r="E4" s="53"/>
      <c r="F4" s="53"/>
      <c r="G4" s="53"/>
      <c r="H4" s="53"/>
      <c r="I4" s="53"/>
      <c r="J4" s="53"/>
    </row>
    <row r="5" spans="1:10" ht="10.5" customHeight="1">
      <c r="A5" s="176"/>
      <c r="B5" s="12"/>
      <c r="C5" s="12"/>
      <c r="D5" s="12"/>
      <c r="E5" s="12"/>
      <c r="F5" s="177"/>
      <c r="G5" s="12"/>
      <c r="H5" s="12"/>
      <c r="I5" s="12"/>
      <c r="J5" s="12"/>
    </row>
    <row r="6" spans="1:10" ht="18.75">
      <c r="A6" s="178" t="s">
        <v>19</v>
      </c>
      <c r="B6" s="12"/>
      <c r="C6" s="323" t="s">
        <v>20</v>
      </c>
      <c r="D6" s="323"/>
      <c r="E6" s="323"/>
      <c r="F6" s="323"/>
      <c r="G6" s="323"/>
      <c r="H6" s="323"/>
      <c r="I6" s="65"/>
      <c r="J6" s="65"/>
    </row>
    <row r="7" spans="1:10" ht="18.75">
      <c r="A7" s="65"/>
      <c r="B7" s="65"/>
      <c r="C7" s="52" t="s">
        <v>136</v>
      </c>
      <c r="D7" s="53" t="s">
        <v>22</v>
      </c>
      <c r="E7" s="53"/>
      <c r="F7" s="53"/>
      <c r="G7" s="53"/>
      <c r="H7" s="53"/>
      <c r="I7" s="324" t="s">
        <v>200</v>
      </c>
      <c r="J7" s="324"/>
    </row>
    <row r="8" spans="1:10" ht="18.75">
      <c r="A8" s="46" t="s">
        <v>137</v>
      </c>
      <c r="B8" s="41"/>
      <c r="H8" s="41"/>
      <c r="J8" s="46"/>
    </row>
    <row r="9" spans="1:10" ht="21.75" customHeight="1">
      <c r="A9" s="41"/>
      <c r="B9" s="43"/>
      <c r="C9" s="51" t="s">
        <v>138</v>
      </c>
      <c r="D9" s="51"/>
      <c r="E9" s="51"/>
      <c r="F9" s="51"/>
      <c r="G9" s="51"/>
      <c r="H9" s="325" t="str">
        <f>'แบบขอให้ซื้อ จ้าง'!A9</f>
        <v>เพื่อ.......................................................................................................................</v>
      </c>
      <c r="I9" s="325"/>
      <c r="J9" s="325"/>
    </row>
    <row r="10" spans="1:10" s="12" customFormat="1" ht="15.75" customHeight="1">
      <c r="A10" s="52"/>
      <c r="B10" s="56"/>
      <c r="C10" s="53" t="s">
        <v>167</v>
      </c>
      <c r="D10" s="53"/>
      <c r="E10" s="53"/>
      <c r="F10" s="53"/>
      <c r="G10" s="53"/>
      <c r="H10" s="53"/>
      <c r="I10" s="53"/>
      <c r="J10" s="53"/>
    </row>
    <row r="11" spans="1:10" s="16" customFormat="1" ht="18.75">
      <c r="A11" s="52"/>
      <c r="B11" s="52"/>
      <c r="C11" s="52" t="s">
        <v>139</v>
      </c>
      <c r="D11" s="53"/>
      <c r="E11" s="53"/>
      <c r="G11" s="54"/>
      <c r="I11" s="246" t="s">
        <v>201</v>
      </c>
      <c r="J11" s="246" t="s">
        <v>206</v>
      </c>
    </row>
    <row r="12" spans="1:10" s="12" customFormat="1" ht="18.75">
      <c r="A12" s="52" t="s">
        <v>26</v>
      </c>
      <c r="B12" s="56"/>
      <c r="C12" s="52"/>
      <c r="D12" s="52"/>
      <c r="E12" s="52"/>
      <c r="F12" s="52"/>
      <c r="G12" s="53"/>
      <c r="H12" s="52"/>
      <c r="I12" s="57"/>
      <c r="J12" s="52"/>
    </row>
    <row r="13" spans="1:10" s="12" customFormat="1" ht="18.75">
      <c r="A13" s="52"/>
      <c r="B13" s="56"/>
      <c r="C13" s="53" t="s">
        <v>140</v>
      </c>
      <c r="D13" s="53"/>
      <c r="E13" s="53"/>
      <c r="F13" s="327"/>
      <c r="G13" s="327"/>
      <c r="H13" s="328"/>
      <c r="I13" s="328"/>
      <c r="J13" s="328"/>
    </row>
    <row r="14" spans="1:10" s="12" customFormat="1" ht="14.25" customHeight="1">
      <c r="A14" s="52"/>
      <c r="B14" s="56"/>
      <c r="C14" s="53"/>
      <c r="D14" s="53" t="s">
        <v>205</v>
      </c>
      <c r="E14" s="53"/>
      <c r="F14" s="260"/>
      <c r="G14" s="260"/>
      <c r="H14" s="261"/>
      <c r="I14" s="261"/>
      <c r="J14" s="261"/>
    </row>
    <row r="15" spans="1:10" s="12" customFormat="1" ht="18.75">
      <c r="A15" s="52"/>
      <c r="B15" s="56"/>
      <c r="C15" s="53" t="s">
        <v>143</v>
      </c>
      <c r="D15" s="57" t="s">
        <v>141</v>
      </c>
      <c r="E15" s="53"/>
      <c r="F15" s="267" t="s">
        <v>142</v>
      </c>
      <c r="H15" s="58"/>
      <c r="I15" s="53"/>
      <c r="J15" s="53" t="s">
        <v>204</v>
      </c>
    </row>
    <row r="16" spans="1:10" s="12" customFormat="1" ht="15" customHeight="1">
      <c r="A16" s="52"/>
      <c r="B16" s="52"/>
      <c r="C16" s="52"/>
      <c r="D16" s="53" t="s">
        <v>145</v>
      </c>
      <c r="E16" s="270"/>
      <c r="F16" s="246" t="s">
        <v>201</v>
      </c>
      <c r="G16" s="57"/>
      <c r="H16" s="53"/>
      <c r="I16" s="246" t="s">
        <v>206</v>
      </c>
      <c r="J16" s="53"/>
    </row>
    <row r="17" spans="1:13" s="12" customFormat="1" ht="18.75">
      <c r="A17" s="52"/>
      <c r="B17" s="52"/>
      <c r="C17" s="52"/>
      <c r="D17" s="53" t="s">
        <v>28</v>
      </c>
      <c r="E17" s="53"/>
      <c r="F17" s="61" t="s">
        <v>134</v>
      </c>
      <c r="G17" s="180"/>
      <c r="J17" s="53"/>
    </row>
    <row r="18" spans="1:13" s="12" customFormat="1" ht="18.75">
      <c r="A18" s="52"/>
      <c r="B18" s="52"/>
      <c r="C18" s="52"/>
      <c r="D18" s="53" t="s">
        <v>29</v>
      </c>
      <c r="E18" s="53"/>
      <c r="F18" s="61" t="str">
        <f>VLOOKUP('[1]3.แบบขอซื้อ'!K1,'[1]1.ออกเลข'!A:F,6,FALSE)</f>
        <v>ผู้สำเร็จการศึกษาด้านวิทยาศาสตร์และเทคโนโลยี</v>
      </c>
      <c r="G18" s="16"/>
      <c r="H18" s="53"/>
      <c r="I18" s="53"/>
      <c r="J18" s="53" t="s">
        <v>30</v>
      </c>
    </row>
    <row r="19" spans="1:13" s="206" customFormat="1" ht="18.75">
      <c r="A19" s="52"/>
      <c r="B19" s="52"/>
      <c r="C19" s="52" t="s">
        <v>192</v>
      </c>
      <c r="D19" s="52"/>
      <c r="E19" s="52"/>
      <c r="F19" s="63"/>
      <c r="G19" s="63"/>
      <c r="H19" s="52"/>
      <c r="I19" s="52"/>
      <c r="J19" s="52"/>
    </row>
    <row r="20" spans="1:13" s="206" customFormat="1" ht="18.75">
      <c r="A20" s="52"/>
      <c r="B20" s="52"/>
      <c r="C20" s="52" t="s">
        <v>146</v>
      </c>
      <c r="D20" s="52"/>
      <c r="E20" s="52"/>
      <c r="F20" s="63"/>
      <c r="G20" s="63"/>
      <c r="H20" s="52"/>
      <c r="I20" s="271"/>
      <c r="J20" s="52" t="s">
        <v>159</v>
      </c>
    </row>
    <row r="21" spans="1:13" s="206" customFormat="1" ht="18.75">
      <c r="A21" s="52"/>
      <c r="B21" s="52"/>
      <c r="C21" s="52" t="s">
        <v>148</v>
      </c>
      <c r="D21" s="52"/>
      <c r="E21" s="52"/>
      <c r="F21" s="52"/>
      <c r="G21" s="52"/>
      <c r="H21" s="52"/>
      <c r="I21" s="52"/>
      <c r="J21" s="52"/>
    </row>
    <row r="22" spans="1:13" s="206" customFormat="1" ht="18.75">
      <c r="A22" s="204"/>
      <c r="B22" s="204"/>
      <c r="C22" s="65" t="s">
        <v>171</v>
      </c>
      <c r="D22" s="204"/>
      <c r="E22" s="204"/>
      <c r="F22" s="204"/>
      <c r="G22" s="204"/>
      <c r="H22" s="204"/>
      <c r="I22" s="204"/>
      <c r="J22" s="204"/>
    </row>
    <row r="23" spans="1:13" s="206" customFormat="1" ht="18.75">
      <c r="A23" s="65" t="s">
        <v>172</v>
      </c>
      <c r="B23" s="204"/>
      <c r="C23" s="65"/>
      <c r="D23" s="204"/>
      <c r="E23" s="204"/>
      <c r="F23" s="204"/>
      <c r="G23" s="204"/>
      <c r="H23" s="204"/>
      <c r="I23" s="204"/>
      <c r="J23" s="204"/>
    </row>
    <row r="24" spans="1:13" s="206" customFormat="1" ht="18.75">
      <c r="A24" s="52"/>
      <c r="B24" s="52"/>
      <c r="C24" s="52" t="s">
        <v>149</v>
      </c>
      <c r="D24" s="52"/>
      <c r="E24" s="52"/>
      <c r="F24" s="52"/>
      <c r="G24" s="52"/>
      <c r="H24" s="52"/>
      <c r="I24" s="204"/>
      <c r="J24" s="204"/>
      <c r="M24" s="204"/>
    </row>
    <row r="25" spans="1:13" s="206" customFormat="1" ht="18.75">
      <c r="A25" s="52"/>
      <c r="B25" s="52"/>
      <c r="C25" s="52" t="s">
        <v>150</v>
      </c>
      <c r="D25" s="52"/>
      <c r="E25" s="52"/>
      <c r="F25" s="52"/>
      <c r="G25" s="52"/>
      <c r="H25" s="52"/>
      <c r="I25" s="204"/>
      <c r="J25" s="204"/>
      <c r="M25" s="204"/>
    </row>
    <row r="26" spans="1:13" s="206" customFormat="1" ht="18.75">
      <c r="A26" s="52"/>
      <c r="B26" s="52"/>
      <c r="C26" s="52" t="s">
        <v>221</v>
      </c>
      <c r="D26" s="52"/>
      <c r="E26" s="52"/>
      <c r="F26" s="52"/>
      <c r="G26" s="52"/>
      <c r="H26" s="52"/>
      <c r="I26" s="205"/>
      <c r="J26" s="204"/>
      <c r="M26" s="204"/>
    </row>
    <row r="27" spans="1:13" s="206" customFormat="1" ht="16.5" customHeight="1">
      <c r="A27" s="52"/>
      <c r="B27" s="52"/>
      <c r="C27" s="59">
        <v>1</v>
      </c>
      <c r="D27" s="318"/>
      <c r="E27" s="318"/>
      <c r="F27" s="318"/>
      <c r="G27" s="228"/>
      <c r="H27" s="249"/>
      <c r="I27" s="229"/>
      <c r="J27" s="235" t="s">
        <v>220</v>
      </c>
      <c r="M27" s="204"/>
    </row>
    <row r="28" spans="1:13" s="206" customFormat="1" ht="16.5" customHeight="1">
      <c r="A28" s="52"/>
      <c r="B28" s="52"/>
      <c r="C28" s="59">
        <v>2</v>
      </c>
      <c r="D28" s="318"/>
      <c r="E28" s="318"/>
      <c r="F28" s="318"/>
      <c r="G28" s="230"/>
      <c r="H28" s="231"/>
      <c r="I28" s="251"/>
      <c r="J28" s="235" t="s">
        <v>35</v>
      </c>
      <c r="M28" s="204"/>
    </row>
    <row r="29" spans="1:13" s="206" customFormat="1" ht="16.5" customHeight="1">
      <c r="A29" s="52"/>
      <c r="B29" s="52"/>
      <c r="C29" s="59">
        <v>3</v>
      </c>
      <c r="D29" s="318"/>
      <c r="E29" s="318"/>
      <c r="F29" s="318"/>
      <c r="G29" s="230"/>
      <c r="H29" s="232"/>
      <c r="I29" s="252"/>
      <c r="J29" s="235" t="s">
        <v>35</v>
      </c>
      <c r="M29" s="204"/>
    </row>
    <row r="30" spans="1:13" s="238" customFormat="1" ht="19.5" customHeight="1">
      <c r="A30" s="235"/>
      <c r="B30" s="11"/>
      <c r="C30" s="11" t="s">
        <v>36</v>
      </c>
      <c r="D30" s="11"/>
      <c r="E30" s="11"/>
      <c r="F30" s="236" t="s">
        <v>228</v>
      </c>
      <c r="G30" s="237"/>
      <c r="H30" s="235"/>
      <c r="I30" s="235" t="s">
        <v>3</v>
      </c>
      <c r="J30" s="235"/>
    </row>
    <row r="31" spans="1:13" s="74" customFormat="1" ht="36.75" customHeight="1">
      <c r="A31" s="319" t="s">
        <v>229</v>
      </c>
      <c r="B31" s="319"/>
      <c r="C31" s="319"/>
      <c r="D31" s="319"/>
      <c r="E31" s="319"/>
      <c r="F31" s="319"/>
      <c r="G31" s="319"/>
      <c r="H31" s="319"/>
      <c r="I31" s="319"/>
      <c r="J31" s="319"/>
    </row>
    <row r="32" spans="1:13" ht="30.75" customHeight="1">
      <c r="A32" s="65"/>
      <c r="B32" s="66"/>
      <c r="C32" s="66"/>
      <c r="D32" s="66"/>
      <c r="E32" s="66"/>
      <c r="F32" s="66" t="s">
        <v>38</v>
      </c>
      <c r="G32" s="65"/>
      <c r="I32" s="321" t="s">
        <v>222</v>
      </c>
      <c r="J32" s="321"/>
    </row>
    <row r="33" spans="1:10" ht="18" customHeight="1">
      <c r="A33" s="48"/>
      <c r="B33" s="67"/>
      <c r="C33" s="67"/>
      <c r="D33" s="67"/>
      <c r="E33" s="67"/>
      <c r="F33" s="67"/>
      <c r="G33" s="48"/>
      <c r="H33" s="48"/>
      <c r="I33" s="265" t="s">
        <v>223</v>
      </c>
      <c r="J33" s="52"/>
    </row>
    <row r="34" spans="1:10" ht="9.75" customHeight="1">
      <c r="A34" s="69"/>
      <c r="B34" s="43"/>
      <c r="C34" s="43"/>
      <c r="D34" s="43"/>
      <c r="E34" s="43"/>
      <c r="F34" s="43"/>
      <c r="G34" s="43"/>
      <c r="H34" s="69"/>
      <c r="I34" s="70"/>
    </row>
    <row r="35" spans="1:10" ht="18.95" customHeight="1">
      <c r="A35" s="69"/>
      <c r="B35" s="43"/>
      <c r="C35" s="43"/>
      <c r="D35" s="43"/>
      <c r="E35" s="43"/>
      <c r="F35" s="43"/>
      <c r="G35" s="43"/>
      <c r="H35" s="69"/>
      <c r="I35" s="70"/>
      <c r="J35" s="43"/>
    </row>
    <row r="36" spans="1:10" ht="18.75" customHeight="1">
      <c r="A36" s="69"/>
      <c r="B36" s="43"/>
      <c r="C36" s="43"/>
      <c r="D36" s="43"/>
      <c r="E36" s="43"/>
      <c r="F36" s="43"/>
      <c r="G36" s="43"/>
      <c r="H36" s="69"/>
      <c r="I36" s="70"/>
      <c r="J36" s="43"/>
    </row>
    <row r="37" spans="1:10" ht="18.75" customHeight="1">
      <c r="A37" s="69"/>
      <c r="B37" s="43"/>
      <c r="C37" s="43"/>
      <c r="D37" s="43"/>
      <c r="E37" s="43"/>
      <c r="F37" s="43"/>
      <c r="G37" s="43"/>
      <c r="H37" s="69"/>
      <c r="I37" s="70"/>
      <c r="J37" s="43"/>
    </row>
    <row r="38" spans="1:10" ht="24" customHeight="1"/>
    <row r="39" spans="1:10" ht="18.75">
      <c r="A39" s="71"/>
      <c r="B39" s="71"/>
      <c r="C39" s="71"/>
      <c r="D39" s="71"/>
      <c r="E39" s="71"/>
      <c r="F39" s="47"/>
      <c r="G39" s="47"/>
      <c r="H39" s="47"/>
      <c r="I39" s="47"/>
      <c r="J39" s="47"/>
    </row>
    <row r="40" spans="1:10" ht="21" customHeight="1">
      <c r="A40" s="60"/>
      <c r="B40" s="49"/>
      <c r="C40" s="49"/>
      <c r="D40" s="47"/>
      <c r="E40" s="47"/>
      <c r="F40" s="47"/>
      <c r="G40" s="49"/>
      <c r="H40" s="47"/>
      <c r="I40" s="49"/>
    </row>
    <row r="41" spans="1:10" ht="18.75">
      <c r="J41" s="73"/>
    </row>
    <row r="42" spans="1:10" ht="29.25" customHeight="1">
      <c r="A42" s="60"/>
      <c r="B42" s="52"/>
      <c r="C42" s="49"/>
      <c r="D42" s="47"/>
      <c r="E42" s="47"/>
      <c r="F42" s="47"/>
      <c r="G42" s="47"/>
      <c r="H42" s="47"/>
      <c r="I42" s="49"/>
      <c r="J42" s="73"/>
    </row>
    <row r="43" spans="1:10" ht="18.75">
      <c r="A43" s="52"/>
      <c r="B43" s="52"/>
      <c r="C43" s="53"/>
      <c r="D43" s="53"/>
      <c r="E43" s="53"/>
      <c r="F43" s="53"/>
      <c r="G43" s="53"/>
      <c r="H43" s="53"/>
      <c r="I43" s="53"/>
      <c r="J43" s="73"/>
    </row>
    <row r="44" spans="1:10" ht="18.75">
      <c r="A44" s="52"/>
      <c r="B44" s="52"/>
      <c r="C44" s="53"/>
      <c r="D44" s="53"/>
      <c r="E44" s="53"/>
      <c r="G44" s="53"/>
      <c r="H44" s="53"/>
      <c r="I44" s="53"/>
      <c r="J44" s="47"/>
    </row>
    <row r="45" spans="1:10" ht="18.75">
      <c r="A45" s="52"/>
      <c r="B45" s="52"/>
      <c r="C45" s="53"/>
      <c r="D45" s="53"/>
      <c r="E45" s="53"/>
      <c r="G45" s="53"/>
      <c r="H45" s="53"/>
      <c r="I45" s="53"/>
      <c r="J45" s="47"/>
    </row>
    <row r="46" spans="1:10" ht="18.75">
      <c r="A46" s="52"/>
      <c r="B46" s="52"/>
      <c r="C46" s="53"/>
      <c r="D46" s="53"/>
      <c r="E46" s="53"/>
      <c r="G46" s="53"/>
      <c r="H46" s="53"/>
      <c r="I46" s="53"/>
      <c r="J46" s="47"/>
    </row>
    <row r="47" spans="1:10" ht="18.75">
      <c r="A47" s="52"/>
      <c r="B47" s="52"/>
      <c r="C47" s="53"/>
      <c r="D47" s="53"/>
      <c r="E47" s="53"/>
      <c r="F47" s="53"/>
      <c r="G47" s="53"/>
      <c r="H47" s="53"/>
      <c r="I47" s="53"/>
    </row>
    <row r="48" spans="1:10" ht="18.75">
      <c r="A48" s="52"/>
      <c r="B48" s="52"/>
      <c r="C48" s="53"/>
      <c r="D48" s="53"/>
      <c r="E48" s="53"/>
      <c r="F48" s="53"/>
      <c r="G48" s="53"/>
      <c r="H48" s="53"/>
      <c r="I48" s="53"/>
    </row>
    <row r="49" spans="1:9" ht="18.75">
      <c r="A49" s="52"/>
      <c r="B49" s="52"/>
      <c r="C49" s="53"/>
      <c r="D49" s="53"/>
      <c r="E49" s="53"/>
      <c r="G49" s="53"/>
      <c r="H49" s="53"/>
      <c r="I49" s="53"/>
    </row>
    <row r="50" spans="1:9" ht="18.75">
      <c r="A50" s="52"/>
      <c r="B50" s="52"/>
      <c r="C50" s="53"/>
      <c r="D50" s="53"/>
      <c r="E50" s="53"/>
      <c r="G50" s="53"/>
      <c r="H50" s="53"/>
      <c r="I50" s="53"/>
    </row>
    <row r="51" spans="1:9" ht="18.75">
      <c r="A51" s="52"/>
      <c r="B51" s="52"/>
      <c r="C51" s="53"/>
      <c r="D51" s="53"/>
      <c r="E51" s="53"/>
      <c r="G51" s="53"/>
      <c r="H51" s="53"/>
      <c r="I51" s="53"/>
    </row>
    <row r="53" spans="1:9">
      <c r="A53" s="71"/>
      <c r="B53" s="71"/>
      <c r="C53" s="71"/>
      <c r="D53" s="71"/>
      <c r="E53" s="71"/>
    </row>
  </sheetData>
  <mergeCells count="11">
    <mergeCell ref="A31:J31"/>
    <mergeCell ref="I32:J32"/>
    <mergeCell ref="A1:J1"/>
    <mergeCell ref="C6:H6"/>
    <mergeCell ref="I7:J7"/>
    <mergeCell ref="H9:J9"/>
    <mergeCell ref="F13:G13"/>
    <mergeCell ref="H13:J13"/>
    <mergeCell ref="D27:F27"/>
    <mergeCell ref="D28:F28"/>
    <mergeCell ref="D29:F29"/>
  </mergeCells>
  <dataValidations count="2">
    <dataValidation type="list" allowBlank="1" showInputMessage="1" showErrorMessage="1" sqref="D27:D29">
      <formula1>คณะกรรม</formula1>
    </dataValidation>
    <dataValidation type="list" allowBlank="1" showInputMessage="1" showErrorMessage="1" sqref="J27:J29">
      <formula1>ประเภทกรรมการ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69"/>
  <sheetViews>
    <sheetView view="pageLayout" topLeftCell="A34" zoomScaleNormal="112" workbookViewId="0">
      <selection activeCell="L6" sqref="L6"/>
    </sheetView>
  </sheetViews>
  <sheetFormatPr defaultRowHeight="18.75"/>
  <cols>
    <col min="1" max="1" width="6.875" style="16" customWidth="1"/>
    <col min="2" max="2" width="3" style="16" customWidth="1"/>
    <col min="3" max="3" width="4.5" style="16" customWidth="1"/>
    <col min="4" max="4" width="7.375" style="16" customWidth="1"/>
    <col min="5" max="5" width="6.75" style="16" customWidth="1"/>
    <col min="6" max="6" width="4.75" style="16" customWidth="1"/>
    <col min="7" max="7" width="4.625" style="16" customWidth="1"/>
    <col min="8" max="8" width="6.25" style="16" customWidth="1"/>
    <col min="9" max="9" width="16.625" style="16" customWidth="1"/>
    <col min="10" max="10" width="25.625" style="16" customWidth="1"/>
    <col min="11" max="11" width="8" style="16" customWidth="1"/>
    <col min="12" max="16384" width="9" style="16"/>
  </cols>
  <sheetData>
    <row r="1" spans="1:10" ht="54.75" customHeight="1">
      <c r="A1" s="334" t="s">
        <v>18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>
      <c r="A2" s="262" t="s">
        <v>123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>
      <c r="A3" s="178" t="s">
        <v>124</v>
      </c>
      <c r="B3" s="52" t="s">
        <v>135</v>
      </c>
      <c r="C3" s="52"/>
      <c r="D3" s="52"/>
      <c r="E3" s="42"/>
      <c r="F3" s="259"/>
      <c r="G3" s="52"/>
      <c r="H3" s="263" t="s">
        <v>187</v>
      </c>
      <c r="I3" s="44"/>
      <c r="J3" s="45"/>
    </row>
    <row r="4" spans="1:10">
      <c r="A4" s="178" t="s">
        <v>126</v>
      </c>
      <c r="B4" s="175" t="s">
        <v>190</v>
      </c>
      <c r="C4" s="53"/>
      <c r="D4" s="53"/>
      <c r="E4" s="53"/>
      <c r="F4" s="53"/>
      <c r="G4" s="53"/>
      <c r="H4" s="53"/>
      <c r="I4" s="53"/>
      <c r="J4" s="53"/>
    </row>
    <row r="5" spans="1:10" ht="12" customHeight="1">
      <c r="A5" s="176"/>
      <c r="F5" s="216"/>
    </row>
    <row r="6" spans="1:10" ht="23.25" customHeight="1">
      <c r="A6" s="178" t="s">
        <v>19</v>
      </c>
      <c r="C6" s="323" t="s">
        <v>20</v>
      </c>
      <c r="D6" s="323"/>
      <c r="E6" s="323"/>
      <c r="F6" s="323"/>
      <c r="G6" s="323"/>
      <c r="H6" s="323"/>
      <c r="I6" s="52"/>
      <c r="J6" s="52"/>
    </row>
    <row r="7" spans="1:10">
      <c r="A7" s="52"/>
      <c r="B7" s="52"/>
      <c r="C7" s="52" t="s">
        <v>136</v>
      </c>
      <c r="D7" s="53" t="s">
        <v>22</v>
      </c>
      <c r="E7" s="53"/>
      <c r="F7" s="53"/>
      <c r="G7" s="53"/>
      <c r="H7" s="53"/>
      <c r="I7" s="324" t="s">
        <v>173</v>
      </c>
      <c r="J7" s="324"/>
    </row>
    <row r="8" spans="1:10">
      <c r="A8" s="53" t="s">
        <v>224</v>
      </c>
      <c r="B8" s="52"/>
      <c r="H8" s="52"/>
      <c r="J8" s="53"/>
    </row>
    <row r="9" spans="1:10" ht="21.75" customHeight="1">
      <c r="A9" s="52"/>
      <c r="B9" s="52"/>
      <c r="C9" s="179" t="s">
        <v>189</v>
      </c>
      <c r="D9" s="179"/>
      <c r="E9" s="179"/>
      <c r="F9" s="179"/>
      <c r="G9" s="179"/>
      <c r="H9" s="325" t="s">
        <v>191</v>
      </c>
      <c r="I9" s="325"/>
      <c r="J9" s="325"/>
    </row>
    <row r="10" spans="1:10">
      <c r="A10" s="52"/>
      <c r="B10" s="52"/>
      <c r="C10" s="53" t="s">
        <v>167</v>
      </c>
      <c r="D10" s="53"/>
      <c r="E10" s="53"/>
      <c r="F10" s="53"/>
      <c r="G10" s="53"/>
      <c r="H10" s="53"/>
      <c r="I10" s="53"/>
      <c r="J10" s="53"/>
    </row>
    <row r="11" spans="1:10" ht="19.5">
      <c r="A11" s="52"/>
      <c r="B11" s="52"/>
      <c r="C11" s="52" t="s">
        <v>207</v>
      </c>
      <c r="D11" s="53"/>
      <c r="E11" s="53"/>
      <c r="G11" s="54"/>
      <c r="I11" s="54"/>
      <c r="J11" s="264"/>
    </row>
    <row r="12" spans="1:10">
      <c r="A12" s="52"/>
      <c r="B12" s="52"/>
      <c r="C12" s="53" t="s">
        <v>140</v>
      </c>
      <c r="D12" s="53"/>
      <c r="E12" s="53"/>
      <c r="F12" s="335"/>
      <c r="G12" s="335"/>
      <c r="H12" s="328"/>
      <c r="I12" s="328"/>
      <c r="J12" s="328"/>
    </row>
    <row r="13" spans="1:10">
      <c r="A13" s="52"/>
      <c r="B13" s="52"/>
      <c r="C13" s="53"/>
      <c r="D13" s="53" t="s">
        <v>205</v>
      </c>
      <c r="E13" s="53"/>
      <c r="F13" s="54"/>
      <c r="G13" s="54"/>
      <c r="H13" s="261"/>
      <c r="I13" s="261"/>
      <c r="J13" s="261"/>
    </row>
    <row r="14" spans="1:10">
      <c r="A14" s="52"/>
      <c r="B14" s="52"/>
      <c r="C14" s="53" t="s">
        <v>143</v>
      </c>
      <c r="D14" s="57" t="s">
        <v>141</v>
      </c>
      <c r="E14" s="53"/>
      <c r="F14" s="267" t="s">
        <v>142</v>
      </c>
      <c r="H14" s="58"/>
      <c r="I14" s="53"/>
      <c r="J14" s="53" t="s">
        <v>204</v>
      </c>
    </row>
    <row r="15" spans="1:10">
      <c r="A15" s="52"/>
      <c r="B15" s="52"/>
      <c r="C15" s="52"/>
      <c r="D15" s="53" t="s">
        <v>145</v>
      </c>
      <c r="E15" s="333" t="s">
        <v>174</v>
      </c>
      <c r="F15" s="333"/>
      <c r="G15" s="57" t="s">
        <v>11</v>
      </c>
      <c r="H15" s="53" t="s">
        <v>208</v>
      </c>
      <c r="I15" s="53"/>
      <c r="J15" s="53"/>
    </row>
    <row r="16" spans="1:10">
      <c r="A16" s="52"/>
      <c r="B16" s="52"/>
      <c r="C16" s="52"/>
      <c r="D16" s="53" t="s">
        <v>28</v>
      </c>
      <c r="E16" s="53"/>
      <c r="F16" s="61" t="s">
        <v>134</v>
      </c>
      <c r="G16" s="180"/>
      <c r="J16" s="53"/>
    </row>
    <row r="17" spans="1:13">
      <c r="A17" s="52"/>
      <c r="B17" s="52"/>
      <c r="C17" s="52"/>
      <c r="D17" s="53" t="s">
        <v>29</v>
      </c>
      <c r="E17" s="53"/>
      <c r="F17" s="61" t="str">
        <f>VLOOKUP('[1]3.แบบขอซื้อ'!K1,'[1]1.ออกเลข'!A:F,6,FALSE)</f>
        <v>ผู้สำเร็จการศึกษาด้านวิทยาศาสตร์และเทคโนโลยี</v>
      </c>
      <c r="H17" s="53"/>
      <c r="I17" s="53"/>
      <c r="J17" s="53" t="s">
        <v>30</v>
      </c>
    </row>
    <row r="18" spans="1:13">
      <c r="A18" s="52"/>
      <c r="B18" s="52"/>
      <c r="C18" s="52" t="s">
        <v>188</v>
      </c>
      <c r="D18" s="52"/>
      <c r="E18" s="52"/>
      <c r="F18" s="63"/>
      <c r="G18" s="63"/>
      <c r="H18" s="52"/>
      <c r="I18" s="52"/>
      <c r="J18" s="52"/>
    </row>
    <row r="19" spans="1:13">
      <c r="A19" s="52"/>
      <c r="B19" s="52"/>
      <c r="C19" s="52" t="s">
        <v>146</v>
      </c>
      <c r="D19" s="52"/>
      <c r="E19" s="52"/>
      <c r="F19" s="63"/>
      <c r="G19" s="63"/>
      <c r="H19" s="52"/>
      <c r="I19" s="52" t="s">
        <v>147</v>
      </c>
      <c r="J19" s="52" t="s">
        <v>159</v>
      </c>
    </row>
    <row r="20" spans="1:13">
      <c r="A20" s="52"/>
      <c r="B20" s="52"/>
      <c r="C20" s="52" t="s">
        <v>178</v>
      </c>
      <c r="D20" s="52"/>
      <c r="E20" s="52"/>
      <c r="F20" s="52"/>
      <c r="G20" s="52"/>
      <c r="H20" s="52"/>
      <c r="I20" s="52"/>
      <c r="J20" s="52"/>
    </row>
    <row r="21" spans="1:13">
      <c r="A21" s="65" t="s">
        <v>175</v>
      </c>
      <c r="B21" s="52"/>
      <c r="D21" s="52"/>
      <c r="E21" s="52"/>
      <c r="F21" s="52"/>
      <c r="G21" s="52"/>
      <c r="H21" s="52"/>
      <c r="I21" s="52"/>
      <c r="J21" s="52"/>
    </row>
    <row r="22" spans="1:13">
      <c r="A22" s="52"/>
      <c r="B22" s="52"/>
      <c r="C22" s="52" t="s">
        <v>179</v>
      </c>
      <c r="D22" s="52"/>
      <c r="E22" s="52"/>
      <c r="F22" s="52"/>
      <c r="G22" s="52"/>
      <c r="H22" s="52"/>
      <c r="I22" s="52"/>
      <c r="J22" s="52"/>
      <c r="M22" s="52"/>
    </row>
    <row r="23" spans="1:13">
      <c r="A23" s="52"/>
      <c r="B23" s="52"/>
      <c r="C23" s="52" t="s">
        <v>176</v>
      </c>
      <c r="D23" s="52"/>
      <c r="E23" s="52"/>
      <c r="F23" s="52"/>
      <c r="G23" s="52"/>
      <c r="H23" s="52"/>
      <c r="I23" s="52"/>
      <c r="J23" s="52"/>
      <c r="M23" s="52"/>
    </row>
    <row r="24" spans="1:13">
      <c r="A24" s="52" t="s">
        <v>177</v>
      </c>
      <c r="B24" s="52"/>
      <c r="C24" s="52"/>
      <c r="D24" s="52"/>
      <c r="E24" s="52"/>
      <c r="F24" s="52"/>
      <c r="G24" s="52"/>
      <c r="H24" s="52"/>
      <c r="I24" s="52"/>
      <c r="J24" s="52"/>
      <c r="M24" s="52"/>
    </row>
    <row r="25" spans="1:13">
      <c r="A25" s="52" t="s">
        <v>227</v>
      </c>
      <c r="B25" s="52"/>
      <c r="C25" s="52"/>
      <c r="D25" s="52"/>
      <c r="E25" s="52"/>
      <c r="F25" s="52"/>
      <c r="G25" s="52"/>
      <c r="H25" s="52"/>
      <c r="I25" s="52"/>
      <c r="J25" s="52"/>
      <c r="M25" s="52"/>
    </row>
    <row r="26" spans="1:13">
      <c r="A26" s="52"/>
      <c r="B26" s="52"/>
      <c r="C26" s="52" t="s">
        <v>180</v>
      </c>
      <c r="D26" s="52"/>
      <c r="E26" s="52"/>
      <c r="F26" s="52"/>
      <c r="G26" s="52"/>
      <c r="H26" s="52"/>
      <c r="I26" s="53"/>
      <c r="J26" s="52"/>
      <c r="M26" s="52"/>
    </row>
    <row r="27" spans="1:13" ht="21" customHeight="1">
      <c r="A27" s="52"/>
      <c r="B27" s="52"/>
      <c r="C27" s="53" t="s">
        <v>225</v>
      </c>
      <c r="D27" s="53"/>
      <c r="E27" s="53"/>
      <c r="F27" s="53"/>
      <c r="G27" s="53"/>
      <c r="H27" s="53"/>
      <c r="I27" s="53"/>
      <c r="J27" s="53"/>
      <c r="M27" s="52"/>
    </row>
    <row r="28" spans="1:13" ht="21" customHeight="1">
      <c r="A28" s="52"/>
      <c r="B28" s="52"/>
      <c r="C28" s="53" t="s">
        <v>181</v>
      </c>
      <c r="D28" s="53"/>
      <c r="E28" s="53"/>
      <c r="F28" s="53"/>
      <c r="G28" s="53"/>
      <c r="H28" s="53"/>
      <c r="I28" s="53"/>
      <c r="J28" s="53"/>
      <c r="M28" s="52"/>
    </row>
    <row r="29" spans="1:13" ht="21" customHeight="1">
      <c r="B29" s="52"/>
      <c r="C29" s="53" t="s">
        <v>226</v>
      </c>
      <c r="D29" s="53"/>
      <c r="E29" s="53"/>
      <c r="F29" s="53"/>
      <c r="G29" s="53"/>
      <c r="H29" s="53"/>
      <c r="I29" s="53"/>
      <c r="J29" s="53"/>
      <c r="M29" s="52"/>
    </row>
    <row r="30" spans="1:13" ht="15" customHeight="1">
      <c r="A30" s="52"/>
      <c r="B30" s="52"/>
      <c r="C30" s="53" t="s">
        <v>184</v>
      </c>
      <c r="D30" s="53"/>
      <c r="E30" s="53"/>
      <c r="F30" s="53"/>
      <c r="G30" s="53"/>
      <c r="H30" s="53"/>
      <c r="I30" s="53"/>
      <c r="J30" s="53"/>
      <c r="M30" s="52"/>
    </row>
    <row r="31" spans="1:13" ht="15.75" customHeight="1">
      <c r="A31" s="52"/>
      <c r="B31" s="52"/>
      <c r="C31" s="53">
        <v>1</v>
      </c>
      <c r="D31" s="53" t="s">
        <v>182</v>
      </c>
      <c r="E31" s="53"/>
      <c r="F31" s="53" t="s">
        <v>34</v>
      </c>
      <c r="G31" s="53"/>
      <c r="H31" s="53"/>
      <c r="I31" s="53"/>
      <c r="J31" s="53"/>
      <c r="M31" s="52"/>
    </row>
    <row r="32" spans="1:13" ht="18" customHeight="1">
      <c r="A32" s="52"/>
      <c r="B32" s="52"/>
      <c r="C32" s="53">
        <v>2</v>
      </c>
      <c r="D32" s="53" t="s">
        <v>182</v>
      </c>
      <c r="E32" s="53"/>
      <c r="F32" s="53" t="s">
        <v>35</v>
      </c>
      <c r="G32" s="53"/>
      <c r="H32" s="53"/>
      <c r="I32" s="53"/>
      <c r="J32" s="53"/>
      <c r="M32" s="52"/>
    </row>
    <row r="33" spans="1:13" ht="18.75" customHeight="1">
      <c r="A33" s="52"/>
      <c r="B33" s="52"/>
      <c r="C33" s="53">
        <v>3</v>
      </c>
      <c r="D33" s="53" t="s">
        <v>182</v>
      </c>
      <c r="E33" s="53"/>
      <c r="F33" s="53" t="s">
        <v>183</v>
      </c>
      <c r="G33" s="53"/>
      <c r="H33" s="53"/>
      <c r="I33" s="53"/>
      <c r="J33" s="53"/>
      <c r="M33" s="52"/>
    </row>
    <row r="34" spans="1:13" ht="18" customHeight="1">
      <c r="A34" s="52"/>
      <c r="B34" s="52"/>
      <c r="C34" s="53">
        <v>4</v>
      </c>
      <c r="D34" s="53" t="s">
        <v>182</v>
      </c>
      <c r="E34" s="53"/>
      <c r="F34" s="53" t="s">
        <v>185</v>
      </c>
      <c r="G34" s="53"/>
      <c r="H34" s="53"/>
      <c r="I34" s="53"/>
      <c r="J34" s="53"/>
      <c r="M34" s="52"/>
    </row>
    <row r="35" spans="1:13" ht="18" customHeight="1">
      <c r="A35" s="52"/>
      <c r="B35" s="52"/>
      <c r="C35" s="53"/>
      <c r="D35" s="53"/>
      <c r="E35" s="53"/>
      <c r="F35" s="53"/>
      <c r="G35" s="53"/>
      <c r="H35" s="53"/>
      <c r="I35" s="53"/>
      <c r="J35" s="53"/>
      <c r="M35" s="52"/>
    </row>
    <row r="36" spans="1:13" ht="18" customHeight="1">
      <c r="A36" s="52"/>
      <c r="B36" s="52"/>
      <c r="C36" s="53"/>
      <c r="D36" s="53"/>
      <c r="E36" s="53"/>
      <c r="F36" s="53"/>
      <c r="G36" s="53"/>
      <c r="H36" s="53"/>
      <c r="I36" s="53"/>
      <c r="J36" s="53"/>
      <c r="M36" s="52"/>
    </row>
    <row r="37" spans="1:13" ht="18" customHeight="1">
      <c r="A37" s="52"/>
      <c r="B37" s="52"/>
      <c r="C37" s="53"/>
      <c r="D37" s="53"/>
      <c r="E37" s="53"/>
      <c r="F37" s="53"/>
      <c r="G37" s="53"/>
      <c r="H37" s="53"/>
      <c r="I37" s="53"/>
      <c r="J37" s="53"/>
      <c r="M37" s="52"/>
    </row>
    <row r="38" spans="1:13" ht="18" customHeight="1">
      <c r="A38" s="52"/>
      <c r="B38" s="52"/>
      <c r="C38" s="53"/>
      <c r="D38" s="53"/>
      <c r="E38" s="53"/>
      <c r="F38" s="53"/>
      <c r="G38" s="53"/>
      <c r="H38" s="53"/>
      <c r="I38" s="53"/>
      <c r="J38" s="53"/>
      <c r="M38" s="52"/>
    </row>
    <row r="39" spans="1:13" ht="18" customHeight="1">
      <c r="A39" s="52"/>
      <c r="B39" s="52"/>
      <c r="C39" s="53"/>
      <c r="D39" s="53"/>
      <c r="E39" s="53"/>
      <c r="F39" s="53"/>
      <c r="G39" s="53"/>
      <c r="H39" s="53"/>
      <c r="I39" s="53"/>
      <c r="J39" s="53"/>
      <c r="M39" s="52"/>
    </row>
    <row r="40" spans="1:13" ht="18" customHeight="1">
      <c r="A40" s="52"/>
      <c r="B40" s="52"/>
      <c r="C40" s="53"/>
      <c r="D40" s="53"/>
      <c r="E40" s="53"/>
      <c r="F40" s="53"/>
      <c r="G40" s="53"/>
      <c r="H40" s="53"/>
      <c r="I40" s="53"/>
      <c r="J40" s="53"/>
      <c r="M40" s="52"/>
    </row>
    <row r="41" spans="1:13" ht="21" customHeight="1">
      <c r="A41" s="52"/>
      <c r="B41" s="52"/>
      <c r="C41" s="53" t="s">
        <v>133</v>
      </c>
      <c r="D41" s="53"/>
      <c r="E41" s="53"/>
      <c r="F41" s="53"/>
      <c r="G41" s="53"/>
      <c r="H41" s="53"/>
      <c r="I41" s="53"/>
      <c r="J41" s="53"/>
      <c r="M41" s="52"/>
    </row>
    <row r="42" spans="1:13" ht="21" customHeight="1">
      <c r="A42" s="52"/>
      <c r="B42" s="52"/>
      <c r="C42" s="53">
        <v>1</v>
      </c>
      <c r="D42" s="53" t="s">
        <v>182</v>
      </c>
      <c r="E42" s="53"/>
      <c r="F42" s="53" t="s">
        <v>34</v>
      </c>
      <c r="G42" s="53"/>
      <c r="H42" s="53"/>
      <c r="I42" s="53"/>
      <c r="J42" s="53"/>
      <c r="M42" s="52"/>
    </row>
    <row r="43" spans="1:13" ht="21" customHeight="1">
      <c r="A43" s="52"/>
      <c r="B43" s="52"/>
      <c r="C43" s="53">
        <v>2</v>
      </c>
      <c r="D43" s="53" t="s">
        <v>182</v>
      </c>
      <c r="E43" s="53"/>
      <c r="F43" s="53" t="s">
        <v>35</v>
      </c>
      <c r="G43" s="53"/>
      <c r="H43" s="53"/>
      <c r="I43" s="53"/>
      <c r="J43" s="53"/>
      <c r="M43" s="52"/>
    </row>
    <row r="44" spans="1:13" ht="21" customHeight="1">
      <c r="A44" s="52"/>
      <c r="B44" s="52"/>
      <c r="C44" s="53">
        <v>3</v>
      </c>
      <c r="D44" s="53" t="s">
        <v>182</v>
      </c>
      <c r="E44" s="53"/>
      <c r="F44" s="53" t="s">
        <v>35</v>
      </c>
      <c r="G44" s="53"/>
      <c r="H44" s="53"/>
      <c r="I44" s="53"/>
      <c r="J44" s="53"/>
      <c r="M44" s="52"/>
    </row>
    <row r="45" spans="1:13" ht="21" customHeight="1">
      <c r="A45" s="52"/>
      <c r="B45" s="52"/>
      <c r="C45" s="53"/>
      <c r="D45" s="53"/>
      <c r="E45" s="53"/>
      <c r="F45" s="53"/>
      <c r="G45" s="53"/>
      <c r="H45" s="53"/>
      <c r="I45" s="53"/>
      <c r="J45" s="53"/>
      <c r="M45" s="52"/>
    </row>
    <row r="46" spans="1:13" s="11" customFormat="1" ht="16.5" customHeight="1">
      <c r="C46" s="11" t="s">
        <v>186</v>
      </c>
      <c r="F46" s="236"/>
      <c r="G46" s="242"/>
    </row>
    <row r="47" spans="1:13" ht="21" customHeight="1">
      <c r="A47" s="331"/>
      <c r="B47" s="331"/>
      <c r="C47" s="331"/>
      <c r="D47" s="331"/>
      <c r="E47" s="331"/>
      <c r="F47" s="331"/>
      <c r="G47" s="331"/>
      <c r="H47" s="331"/>
      <c r="I47" s="331"/>
      <c r="J47" s="331"/>
    </row>
    <row r="48" spans="1:13" ht="23.25" customHeight="1">
      <c r="A48" s="52"/>
      <c r="B48" s="259"/>
      <c r="C48" s="259"/>
      <c r="D48" s="259"/>
      <c r="E48" s="259"/>
      <c r="F48" s="259" t="s">
        <v>38</v>
      </c>
      <c r="G48" s="52"/>
      <c r="I48" s="321" t="s">
        <v>222</v>
      </c>
      <c r="J48" s="321"/>
    </row>
    <row r="49" spans="1:10" ht="18" customHeight="1">
      <c r="A49" s="52"/>
      <c r="B49" s="259"/>
      <c r="C49" s="259"/>
      <c r="D49" s="259"/>
      <c r="E49" s="259"/>
      <c r="F49" s="259"/>
      <c r="G49" s="52"/>
      <c r="H49" s="52"/>
      <c r="I49" s="265" t="s">
        <v>223</v>
      </c>
      <c r="J49" s="52"/>
    </row>
    <row r="50" spans="1:10" ht="18.95" customHeight="1">
      <c r="A50" s="265"/>
      <c r="B50" s="52"/>
      <c r="C50" s="52"/>
      <c r="D50" s="52"/>
      <c r="E50" s="52"/>
      <c r="F50" s="52"/>
      <c r="G50" s="52"/>
      <c r="H50" s="265"/>
      <c r="I50" s="266"/>
    </row>
    <row r="51" spans="1:10" ht="18.95" customHeight="1">
      <c r="A51" s="265"/>
      <c r="B51" s="52"/>
      <c r="C51" s="52"/>
      <c r="D51" s="52"/>
      <c r="E51" s="52"/>
      <c r="F51" s="52"/>
      <c r="G51" s="52"/>
      <c r="H51" s="265"/>
      <c r="I51" s="266"/>
      <c r="J51" s="52"/>
    </row>
    <row r="52" spans="1:10" ht="18.75" customHeight="1">
      <c r="A52" s="265"/>
      <c r="B52" s="52"/>
      <c r="C52" s="52"/>
      <c r="D52" s="52"/>
      <c r="E52" s="52"/>
      <c r="F52" s="52"/>
      <c r="G52" s="52"/>
      <c r="H52" s="265"/>
      <c r="I52" s="266"/>
      <c r="J52" s="52"/>
    </row>
    <row r="53" spans="1:10" ht="18.75" customHeight="1">
      <c r="A53" s="265"/>
      <c r="B53" s="52"/>
      <c r="C53" s="52"/>
      <c r="D53" s="52"/>
      <c r="E53" s="52"/>
      <c r="F53" s="52"/>
      <c r="G53" s="52"/>
      <c r="H53" s="265"/>
      <c r="I53" s="266"/>
      <c r="J53" s="52"/>
    </row>
    <row r="54" spans="1:10" ht="24" customHeight="1"/>
    <row r="55" spans="1:10">
      <c r="A55" s="190"/>
      <c r="B55" s="190"/>
      <c r="C55" s="190"/>
      <c r="D55" s="190"/>
      <c r="E55" s="190"/>
    </row>
    <row r="56" spans="1:10" ht="21" customHeight="1">
      <c r="A56" s="188"/>
      <c r="B56" s="189"/>
      <c r="C56" s="189"/>
      <c r="G56" s="189"/>
      <c r="I56" s="189"/>
    </row>
    <row r="57" spans="1:10">
      <c r="A57" s="188"/>
      <c r="B57" s="189"/>
      <c r="C57" s="189"/>
      <c r="I57" s="189"/>
      <c r="J57" s="170"/>
    </row>
    <row r="58" spans="1:10">
      <c r="J58" s="170"/>
    </row>
    <row r="59" spans="1:10">
      <c r="J59" s="170"/>
    </row>
    <row r="62" spans="1:10">
      <c r="A62" s="190"/>
      <c r="B62" s="191"/>
      <c r="C62" s="191"/>
      <c r="D62" s="190"/>
      <c r="E62" s="190"/>
    </row>
    <row r="63" spans="1:10">
      <c r="A63" s="190"/>
      <c r="B63" s="191"/>
      <c r="C63" s="191"/>
      <c r="D63" s="190"/>
      <c r="E63" s="190"/>
    </row>
    <row r="64" spans="1:10">
      <c r="A64" s="191"/>
      <c r="B64" s="191"/>
      <c r="C64" s="191"/>
      <c r="D64" s="190"/>
      <c r="E64" s="190"/>
    </row>
    <row r="65" spans="1:5">
      <c r="A65" s="191"/>
      <c r="B65" s="191"/>
      <c r="C65" s="191"/>
      <c r="D65" s="190"/>
      <c r="E65" s="190"/>
    </row>
    <row r="66" spans="1:5">
      <c r="A66" s="191"/>
      <c r="B66" s="191"/>
      <c r="C66" s="191"/>
      <c r="D66" s="190"/>
      <c r="E66" s="190"/>
    </row>
    <row r="67" spans="1:5">
      <c r="A67" s="191"/>
      <c r="B67" s="191"/>
      <c r="C67" s="191"/>
      <c r="D67" s="190"/>
      <c r="E67" s="190"/>
    </row>
    <row r="68" spans="1:5">
      <c r="A68" s="190"/>
      <c r="B68" s="190"/>
      <c r="C68" s="190"/>
      <c r="D68" s="190"/>
      <c r="E68" s="190"/>
    </row>
    <row r="69" spans="1:5">
      <c r="A69" s="190"/>
      <c r="B69" s="190"/>
      <c r="C69" s="190"/>
      <c r="D69" s="190"/>
      <c r="E69" s="190"/>
    </row>
  </sheetData>
  <mergeCells count="9">
    <mergeCell ref="E15:F15"/>
    <mergeCell ref="A47:J47"/>
    <mergeCell ref="I48:J48"/>
    <mergeCell ref="A1:J1"/>
    <mergeCell ref="C6:H6"/>
    <mergeCell ref="I7:J7"/>
    <mergeCell ref="H9:J9"/>
    <mergeCell ref="F12:G12"/>
    <mergeCell ref="H12:J12"/>
  </mergeCell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1"/>
  <sheetViews>
    <sheetView view="pageBreakPreview" topLeftCell="A31" zoomScale="96" zoomScaleSheetLayoutView="96" workbookViewId="0">
      <selection activeCell="M24" sqref="M24"/>
    </sheetView>
  </sheetViews>
  <sheetFormatPr defaultRowHeight="21"/>
  <cols>
    <col min="1" max="1" width="10" style="76" customWidth="1"/>
    <col min="2" max="2" width="12.75" style="76" customWidth="1"/>
    <col min="3" max="3" width="10.875" style="76" customWidth="1"/>
    <col min="4" max="4" width="6.375" style="76" customWidth="1"/>
    <col min="5" max="5" width="8.25" style="76" customWidth="1"/>
    <col min="6" max="6" width="9.125" style="76" customWidth="1"/>
    <col min="7" max="7" width="8.625" style="76" customWidth="1"/>
    <col min="8" max="8" width="8.5" style="76" customWidth="1"/>
    <col min="9" max="9" width="13.25" style="76" customWidth="1"/>
    <col min="10" max="10" width="7.375" style="76" customWidth="1"/>
    <col min="11" max="11" width="7" style="76" customWidth="1"/>
    <col min="12" max="12" width="9.125" style="76" customWidth="1"/>
    <col min="13" max="13" width="10.5" style="76" customWidth="1"/>
    <col min="14" max="14" width="12" style="76" customWidth="1"/>
    <col min="15" max="15" width="12.375" style="76" customWidth="1"/>
    <col min="16" max="16" width="9.25" style="76" customWidth="1"/>
    <col min="17" max="17" width="12.875" style="76" customWidth="1"/>
    <col min="18" max="18" width="9.875" style="76" customWidth="1"/>
    <col min="19" max="19" width="6" style="76" customWidth="1"/>
    <col min="20" max="20" width="9" style="76"/>
    <col min="21" max="21" width="9.375" style="76" customWidth="1"/>
    <col min="22" max="22" width="17.625" style="76" customWidth="1"/>
    <col min="23" max="23" width="15.875" style="76" customWidth="1"/>
    <col min="24" max="24" width="12.875" style="76" customWidth="1"/>
    <col min="25" max="25" width="6.5" style="76" customWidth="1"/>
    <col min="26" max="16384" width="9" style="76"/>
  </cols>
  <sheetData>
    <row r="1" spans="1:25" ht="28.5">
      <c r="A1" s="356" t="s">
        <v>51</v>
      </c>
      <c r="B1" s="356"/>
      <c r="C1" s="356"/>
      <c r="D1" s="356"/>
      <c r="E1" s="356"/>
      <c r="F1" s="356"/>
      <c r="G1" s="356"/>
      <c r="H1" s="356"/>
      <c r="I1" s="356"/>
      <c r="J1" s="350"/>
      <c r="K1" s="350"/>
      <c r="L1" s="350"/>
      <c r="M1" s="350"/>
      <c r="N1" s="350"/>
      <c r="O1" s="350"/>
      <c r="P1" s="350"/>
      <c r="Q1" s="350"/>
      <c r="R1" s="350" t="s">
        <v>52</v>
      </c>
      <c r="S1" s="350"/>
      <c r="T1" s="350"/>
      <c r="U1" s="350"/>
      <c r="V1" s="350"/>
      <c r="W1" s="350"/>
      <c r="X1" s="350"/>
      <c r="Y1" s="350"/>
    </row>
    <row r="2" spans="1:25" ht="12" customHeight="1">
      <c r="A2" s="77"/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78"/>
      <c r="O2" s="78"/>
      <c r="P2" s="78"/>
      <c r="R2" s="78"/>
      <c r="S2" s="78"/>
      <c r="T2" s="78"/>
      <c r="U2" s="78"/>
      <c r="V2" s="78"/>
      <c r="W2" s="78"/>
      <c r="X2" s="78"/>
    </row>
    <row r="3" spans="1:25">
      <c r="A3" s="77"/>
      <c r="B3" s="77"/>
      <c r="C3" s="77"/>
      <c r="D3" s="77"/>
      <c r="E3" s="77"/>
      <c r="F3" s="77"/>
      <c r="G3" s="79" t="s">
        <v>53</v>
      </c>
      <c r="H3" s="351"/>
      <c r="I3" s="351"/>
      <c r="J3" s="78"/>
      <c r="K3" s="78"/>
      <c r="L3" s="78"/>
      <c r="M3" s="78"/>
      <c r="O3" s="80"/>
      <c r="P3" s="80" t="s">
        <v>54</v>
      </c>
      <c r="Q3" s="80"/>
      <c r="R3" s="78"/>
      <c r="S3" s="78"/>
      <c r="T3" s="78"/>
      <c r="U3" s="78"/>
      <c r="X3" s="80" t="s">
        <v>54</v>
      </c>
      <c r="Y3" s="80"/>
    </row>
    <row r="4" spans="1:25">
      <c r="A4" s="77"/>
      <c r="B4" s="77"/>
      <c r="C4" s="77"/>
      <c r="D4" s="77"/>
      <c r="E4" s="77"/>
      <c r="F4" s="77"/>
      <c r="G4" s="77"/>
      <c r="H4" s="77"/>
      <c r="I4" s="77"/>
      <c r="J4" s="81"/>
      <c r="K4" s="81"/>
      <c r="L4" s="81"/>
      <c r="M4" s="81"/>
      <c r="N4" s="81"/>
      <c r="O4" s="81"/>
      <c r="P4" s="81"/>
      <c r="Q4" s="82"/>
      <c r="R4" s="78"/>
      <c r="S4" s="78"/>
      <c r="T4" s="78"/>
      <c r="U4" s="78"/>
      <c r="V4" s="78"/>
      <c r="W4" s="78"/>
      <c r="X4" s="78"/>
    </row>
    <row r="5" spans="1:25">
      <c r="A5" s="77"/>
      <c r="B5" s="79" t="s">
        <v>55</v>
      </c>
      <c r="C5" s="83" t="s">
        <v>56</v>
      </c>
      <c r="D5" s="83"/>
      <c r="E5" s="83"/>
      <c r="F5" s="77" t="s">
        <v>57</v>
      </c>
      <c r="G5" s="83">
        <v>38</v>
      </c>
      <c r="H5" s="83"/>
      <c r="I5" s="83"/>
      <c r="J5" s="81"/>
      <c r="K5" s="120"/>
      <c r="L5" s="114"/>
      <c r="M5" s="81"/>
      <c r="N5" s="81"/>
      <c r="O5" s="85" t="s">
        <v>53</v>
      </c>
      <c r="P5" s="352">
        <v>42460</v>
      </c>
      <c r="Q5" s="352"/>
      <c r="R5" s="78"/>
      <c r="S5" s="78"/>
      <c r="T5" s="78"/>
      <c r="U5" s="78"/>
      <c r="V5" s="78"/>
      <c r="W5" s="86" t="s">
        <v>53</v>
      </c>
      <c r="X5" s="351"/>
      <c r="Y5" s="351"/>
    </row>
    <row r="6" spans="1:25">
      <c r="A6" s="87" t="s">
        <v>58</v>
      </c>
      <c r="B6" s="83" t="s">
        <v>59</v>
      </c>
      <c r="C6" s="83"/>
      <c r="D6" s="87" t="s">
        <v>60</v>
      </c>
      <c r="E6" s="83" t="s">
        <v>61</v>
      </c>
      <c r="F6" s="83"/>
      <c r="G6" s="87" t="s">
        <v>62</v>
      </c>
      <c r="H6" s="83" t="s">
        <v>63</v>
      </c>
      <c r="I6" s="83"/>
      <c r="J6" s="81"/>
      <c r="K6" s="81"/>
      <c r="L6" s="81"/>
      <c r="M6" s="81"/>
      <c r="N6" s="81"/>
      <c r="O6" s="81"/>
      <c r="P6" s="81"/>
      <c r="Q6" s="82"/>
      <c r="R6" s="78"/>
      <c r="S6" s="78"/>
      <c r="T6" s="78"/>
      <c r="U6" s="78"/>
      <c r="V6" s="78"/>
      <c r="W6" s="78"/>
      <c r="X6" s="78"/>
    </row>
    <row r="7" spans="1:25">
      <c r="A7" s="88" t="s">
        <v>64</v>
      </c>
      <c r="B7" s="88"/>
      <c r="C7" s="89"/>
      <c r="D7" s="84" t="s">
        <v>65</v>
      </c>
      <c r="E7" s="83"/>
      <c r="F7" s="83"/>
      <c r="G7" s="77" t="s">
        <v>66</v>
      </c>
      <c r="H7" s="77"/>
      <c r="I7" s="77"/>
      <c r="J7" s="78"/>
      <c r="K7" s="78" t="s">
        <v>67</v>
      </c>
      <c r="L7" s="78"/>
      <c r="M7" s="78"/>
      <c r="N7" s="78"/>
      <c r="O7" s="78"/>
      <c r="P7" s="78"/>
      <c r="Q7" s="82"/>
      <c r="R7" s="78"/>
      <c r="S7" s="78" t="s">
        <v>68</v>
      </c>
      <c r="T7" s="78"/>
      <c r="U7" s="78"/>
      <c r="V7" s="78"/>
      <c r="W7" s="78"/>
      <c r="X7" s="78"/>
      <c r="Y7" s="90"/>
    </row>
    <row r="8" spans="1:25">
      <c r="A8" s="77"/>
      <c r="B8" s="77"/>
      <c r="C8" s="77"/>
      <c r="D8" s="91" t="s">
        <v>65</v>
      </c>
      <c r="E8" s="77"/>
      <c r="F8" s="77"/>
      <c r="G8" s="77"/>
      <c r="H8" s="77"/>
      <c r="I8" s="77"/>
      <c r="J8" s="92" t="s">
        <v>69</v>
      </c>
      <c r="K8" s="78"/>
      <c r="L8" s="78"/>
      <c r="M8" s="78"/>
      <c r="N8" s="78"/>
      <c r="O8" s="78"/>
      <c r="P8" s="78"/>
      <c r="Q8" s="82"/>
      <c r="R8" s="92" t="s">
        <v>70</v>
      </c>
      <c r="S8" s="78"/>
      <c r="T8" s="78"/>
      <c r="U8" s="78"/>
      <c r="V8" s="78"/>
      <c r="W8" s="78"/>
      <c r="X8" s="78"/>
    </row>
    <row r="9" spans="1:25">
      <c r="A9" s="357" t="s">
        <v>5</v>
      </c>
      <c r="B9" s="357"/>
      <c r="C9" s="357"/>
      <c r="D9" s="357"/>
      <c r="E9" s="357"/>
      <c r="F9" s="357"/>
      <c r="G9" s="357"/>
      <c r="H9" s="357"/>
      <c r="I9" s="93" t="s">
        <v>71</v>
      </c>
      <c r="J9" s="94" t="s">
        <v>72</v>
      </c>
      <c r="K9" s="81"/>
      <c r="L9" s="81"/>
      <c r="M9" s="81"/>
      <c r="N9" s="196" t="s">
        <v>121</v>
      </c>
      <c r="O9" s="81" t="s">
        <v>73</v>
      </c>
      <c r="P9" s="95">
        <f>I18</f>
        <v>0</v>
      </c>
      <c r="Q9" s="82" t="s">
        <v>11</v>
      </c>
      <c r="R9" s="92" t="s">
        <v>72</v>
      </c>
      <c r="S9" s="78"/>
      <c r="T9" s="78"/>
      <c r="U9" s="78"/>
      <c r="V9" s="196" t="s">
        <v>121</v>
      </c>
      <c r="W9" s="78" t="s">
        <v>73</v>
      </c>
      <c r="X9" s="95">
        <f>P9</f>
        <v>0</v>
      </c>
      <c r="Y9" s="76" t="s">
        <v>11</v>
      </c>
    </row>
    <row r="10" spans="1:25">
      <c r="A10" s="357"/>
      <c r="B10" s="357"/>
      <c r="C10" s="357"/>
      <c r="D10" s="357"/>
      <c r="E10" s="357"/>
      <c r="F10" s="357"/>
      <c r="G10" s="357"/>
      <c r="H10" s="357"/>
      <c r="I10" s="93" t="s">
        <v>74</v>
      </c>
      <c r="J10" s="147" t="str">
        <f>"("&amp;BAHTTEXT(P9)&amp;")"</f>
        <v>(ศูนย์บาทถ้วน)</v>
      </c>
      <c r="K10" s="96"/>
      <c r="L10" s="82"/>
      <c r="M10" s="82"/>
      <c r="N10" s="97" t="s">
        <v>131</v>
      </c>
      <c r="O10" s="98"/>
      <c r="P10" s="98"/>
      <c r="Q10" s="82"/>
      <c r="R10" s="147" t="str">
        <f>"("&amp;BAHTTEXT(X9)&amp;")"</f>
        <v>(ศูนย์บาทถ้วน)</v>
      </c>
      <c r="S10" s="99"/>
      <c r="V10" s="100" t="s">
        <v>75</v>
      </c>
      <c r="W10" s="351"/>
      <c r="X10" s="351"/>
    </row>
    <row r="11" spans="1:25">
      <c r="A11" s="101" t="s">
        <v>76</v>
      </c>
      <c r="B11" s="111" t="str">
        <f>N9</f>
        <v>ค่าวัสดุ</v>
      </c>
      <c r="C11" s="358" t="s">
        <v>132</v>
      </c>
      <c r="D11" s="358"/>
      <c r="E11" s="358"/>
      <c r="F11" s="102" t="s">
        <v>77</v>
      </c>
      <c r="G11" s="103">
        <v>1</v>
      </c>
      <c r="H11" s="104" t="s">
        <v>78</v>
      </c>
      <c r="I11" s="105">
        <f>'แบบขอให้ซื้อ จ้าง'!H26</f>
        <v>0</v>
      </c>
      <c r="J11" s="94"/>
      <c r="K11" s="81"/>
      <c r="L11" s="82"/>
      <c r="M11" s="94" t="s">
        <v>3</v>
      </c>
      <c r="N11" s="81"/>
      <c r="O11" s="81"/>
      <c r="P11" s="81"/>
      <c r="Q11" s="82"/>
      <c r="R11" s="92" t="s">
        <v>79</v>
      </c>
      <c r="S11" s="78"/>
      <c r="U11" s="92">
        <v>1</v>
      </c>
      <c r="V11" s="78" t="s">
        <v>80</v>
      </c>
      <c r="W11" s="78"/>
      <c r="X11" s="78"/>
    </row>
    <row r="12" spans="1:25">
      <c r="A12" s="106" t="str">
        <f>VLOOKUP('[1]3.แบบขอซื้อ'!K1,'[1]1.ออกเลข'!A:J,7,FALSE)</f>
        <v>ค่าโทรศัพท์ 034-352435 ส.ค. 60</v>
      </c>
      <c r="C12" s="107"/>
      <c r="D12" s="107"/>
      <c r="E12" s="104"/>
      <c r="F12" s="104"/>
      <c r="G12" s="104"/>
      <c r="H12" s="108"/>
      <c r="I12" s="109"/>
      <c r="J12" s="81"/>
      <c r="K12" s="349" t="s">
        <v>81</v>
      </c>
      <c r="L12" s="349"/>
      <c r="M12" s="349"/>
      <c r="N12" s="110">
        <f>'แบบขอให้ซื้อ จ้าง'!D4</f>
        <v>0</v>
      </c>
      <c r="O12" s="85" t="s">
        <v>82</v>
      </c>
      <c r="P12" s="359" t="str">
        <f>'แบบขอให้ซื้อ จ้าง'!F4</f>
        <v>..............................................</v>
      </c>
      <c r="Q12" s="359"/>
    </row>
    <row r="13" spans="1:25">
      <c r="A13" s="353"/>
      <c r="B13" s="354"/>
      <c r="C13" s="354"/>
      <c r="D13" s="354"/>
      <c r="E13" s="354"/>
      <c r="F13" s="354"/>
      <c r="G13" s="354"/>
      <c r="H13" s="355"/>
      <c r="I13" s="109"/>
      <c r="J13" s="81"/>
      <c r="K13" s="349" t="s">
        <v>81</v>
      </c>
      <c r="L13" s="349"/>
      <c r="M13" s="349"/>
      <c r="N13" s="110"/>
      <c r="O13" s="85" t="s">
        <v>82</v>
      </c>
      <c r="P13" s="348"/>
      <c r="Q13" s="348"/>
      <c r="R13" s="78"/>
      <c r="S13" s="78" t="s">
        <v>83</v>
      </c>
      <c r="T13" s="78"/>
      <c r="U13" s="78"/>
      <c r="V13" s="78"/>
      <c r="W13" s="78"/>
      <c r="X13" s="78"/>
    </row>
    <row r="14" spans="1:25">
      <c r="A14" s="339" t="s">
        <v>3</v>
      </c>
      <c r="B14" s="340"/>
      <c r="C14" s="340"/>
      <c r="D14" s="340"/>
      <c r="E14" s="340"/>
      <c r="F14" s="340"/>
      <c r="G14" s="340"/>
      <c r="H14" s="341"/>
      <c r="I14" s="109"/>
      <c r="J14" s="81"/>
      <c r="K14" s="349" t="s">
        <v>81</v>
      </c>
      <c r="L14" s="349"/>
      <c r="M14" s="349"/>
      <c r="N14" s="110" t="s">
        <v>84</v>
      </c>
      <c r="O14" s="85" t="s">
        <v>82</v>
      </c>
      <c r="P14" s="348"/>
      <c r="Q14" s="348"/>
      <c r="R14" s="78" t="s">
        <v>85</v>
      </c>
      <c r="S14" s="78"/>
      <c r="T14" s="78"/>
      <c r="U14" s="78"/>
      <c r="V14" s="78"/>
      <c r="W14" s="78"/>
      <c r="X14" s="78"/>
    </row>
    <row r="15" spans="1:25">
      <c r="A15" s="339" t="s">
        <v>3</v>
      </c>
      <c r="B15" s="340"/>
      <c r="C15" s="340"/>
      <c r="D15" s="340"/>
      <c r="E15" s="340"/>
      <c r="F15" s="340"/>
      <c r="G15" s="340"/>
      <c r="H15" s="341"/>
      <c r="I15" s="109"/>
      <c r="J15" s="81"/>
      <c r="K15" s="349" t="s">
        <v>81</v>
      </c>
      <c r="L15" s="349"/>
      <c r="M15" s="349"/>
      <c r="N15" s="110"/>
      <c r="O15" s="85" t="s">
        <v>82</v>
      </c>
      <c r="P15" s="348"/>
      <c r="Q15" s="348"/>
      <c r="R15" s="78"/>
      <c r="S15" s="112" t="s">
        <v>86</v>
      </c>
      <c r="T15" s="78" t="s">
        <v>87</v>
      </c>
      <c r="U15" s="78"/>
      <c r="V15" s="78"/>
      <c r="W15" s="78"/>
      <c r="X15" s="78"/>
    </row>
    <row r="16" spans="1:25">
      <c r="A16" s="339"/>
      <c r="B16" s="340"/>
      <c r="C16" s="340"/>
      <c r="D16" s="340"/>
      <c r="E16" s="340"/>
      <c r="F16" s="340"/>
      <c r="G16" s="340"/>
      <c r="H16" s="341"/>
      <c r="I16" s="109"/>
      <c r="J16" s="81" t="s">
        <v>88</v>
      </c>
      <c r="K16" s="81"/>
      <c r="L16" s="81"/>
      <c r="M16" s="81"/>
      <c r="N16" s="81"/>
      <c r="O16" s="81"/>
      <c r="P16" s="81"/>
      <c r="Q16" s="81"/>
      <c r="R16" s="78"/>
      <c r="S16" s="86"/>
      <c r="T16" s="78" t="s">
        <v>89</v>
      </c>
      <c r="U16" s="78"/>
      <c r="V16" s="78"/>
      <c r="W16" s="78"/>
      <c r="X16" s="78"/>
    </row>
    <row r="17" spans="1:26">
      <c r="A17" s="339"/>
      <c r="B17" s="340"/>
      <c r="C17" s="340"/>
      <c r="D17" s="340"/>
      <c r="E17" s="340"/>
      <c r="F17" s="340"/>
      <c r="G17" s="340"/>
      <c r="H17" s="341"/>
      <c r="I17" s="109"/>
      <c r="J17" s="81"/>
      <c r="K17" s="113" t="s">
        <v>90</v>
      </c>
      <c r="L17" s="81" t="s">
        <v>91</v>
      </c>
      <c r="M17" s="81"/>
      <c r="N17" s="81" t="s">
        <v>41</v>
      </c>
      <c r="O17" s="114"/>
      <c r="P17" s="114"/>
      <c r="Q17" s="114"/>
      <c r="R17" s="78"/>
      <c r="S17" s="112" t="s">
        <v>90</v>
      </c>
      <c r="T17" s="78" t="s">
        <v>92</v>
      </c>
      <c r="U17" s="78"/>
      <c r="V17" s="78"/>
      <c r="W17" s="78"/>
      <c r="X17" s="78"/>
    </row>
    <row r="18" spans="1:26">
      <c r="A18" s="342" t="s">
        <v>11</v>
      </c>
      <c r="B18" s="342"/>
      <c r="C18" s="342"/>
      <c r="D18" s="342"/>
      <c r="E18" s="342"/>
      <c r="F18" s="342"/>
      <c r="G18" s="342"/>
      <c r="H18" s="343"/>
      <c r="I18" s="115">
        <f>SUM(I11)</f>
        <v>0</v>
      </c>
      <c r="J18" s="81"/>
      <c r="K18" s="113" t="s">
        <v>86</v>
      </c>
      <c r="L18" s="81" t="s">
        <v>93</v>
      </c>
      <c r="M18" s="116" t="s">
        <v>94</v>
      </c>
      <c r="N18" s="117"/>
      <c r="O18" s="117"/>
      <c r="P18" s="117"/>
      <c r="Q18" s="117"/>
      <c r="R18" s="78"/>
      <c r="S18" s="78"/>
      <c r="T18" s="78" t="s">
        <v>95</v>
      </c>
      <c r="U18" s="78"/>
      <c r="V18" s="78"/>
      <c r="W18" s="78"/>
      <c r="X18" s="78"/>
    </row>
    <row r="19" spans="1:26" ht="21" customHeight="1">
      <c r="A19" s="77"/>
      <c r="B19" s="77"/>
      <c r="C19" s="77"/>
      <c r="D19" s="77"/>
      <c r="E19" s="77"/>
      <c r="F19" s="77"/>
      <c r="G19" s="77"/>
      <c r="H19" s="77"/>
      <c r="I19" s="77"/>
      <c r="J19" s="81"/>
      <c r="K19" s="81"/>
      <c r="L19" s="197" t="s">
        <v>96</v>
      </c>
      <c r="M19" s="118"/>
      <c r="N19" s="118"/>
      <c r="O19" s="118"/>
      <c r="P19" s="81"/>
      <c r="Q19" s="81"/>
      <c r="R19" s="78"/>
      <c r="S19" s="112"/>
      <c r="T19" s="81"/>
      <c r="U19" s="119"/>
      <c r="V19" s="81"/>
      <c r="W19" s="78"/>
      <c r="X19" s="78"/>
    </row>
    <row r="20" spans="1:26">
      <c r="A20" s="77"/>
      <c r="B20" s="120" t="s">
        <v>71</v>
      </c>
      <c r="C20" s="344" t="str">
        <f xml:space="preserve"> " ( " &amp; BAHTTEXT(I18 ) &amp; " ) "</f>
        <v xml:space="preserve"> ( ศูนย์บาทถ้วน ) </v>
      </c>
      <c r="D20" s="345"/>
      <c r="E20" s="345"/>
      <c r="F20" s="345"/>
      <c r="G20" s="345"/>
      <c r="H20" s="346"/>
      <c r="I20" s="77"/>
      <c r="J20" s="81"/>
      <c r="K20" s="113"/>
      <c r="L20" s="81"/>
      <c r="M20" s="97"/>
      <c r="N20" s="81"/>
      <c r="O20" s="81"/>
      <c r="P20" s="81"/>
      <c r="Q20" s="82"/>
      <c r="R20" s="78"/>
      <c r="S20" s="78"/>
      <c r="T20" s="78"/>
      <c r="U20" s="78"/>
      <c r="V20" s="78"/>
      <c r="W20" s="78"/>
      <c r="X20" s="78"/>
    </row>
    <row r="21" spans="1:26">
      <c r="A21" s="77"/>
      <c r="B21" s="77"/>
      <c r="C21" s="77"/>
      <c r="D21" s="77"/>
      <c r="E21" s="77"/>
      <c r="F21" s="77"/>
      <c r="G21" s="77"/>
      <c r="H21" s="77"/>
      <c r="I21" s="77"/>
      <c r="J21" s="81"/>
      <c r="K21" s="81"/>
      <c r="L21" s="81"/>
      <c r="M21" s="81"/>
      <c r="N21" s="81" t="s">
        <v>3</v>
      </c>
      <c r="Q21" s="82"/>
      <c r="R21" s="78"/>
      <c r="S21" s="78"/>
      <c r="T21" s="78"/>
      <c r="U21" s="78"/>
      <c r="V21" s="78"/>
      <c r="W21" s="122"/>
      <c r="X21" s="122"/>
    </row>
    <row r="22" spans="1:26">
      <c r="A22" s="77"/>
      <c r="B22" s="77"/>
      <c r="C22" s="77"/>
      <c r="D22" s="77"/>
      <c r="E22" s="79" t="s">
        <v>97</v>
      </c>
      <c r="F22" s="194"/>
      <c r="G22" s="166" t="s">
        <v>98</v>
      </c>
      <c r="H22" s="123"/>
      <c r="I22" s="124" t="s">
        <v>99</v>
      </c>
      <c r="J22" s="81"/>
      <c r="K22" s="81"/>
      <c r="L22" s="81"/>
      <c r="M22" s="81"/>
      <c r="N22" s="81"/>
      <c r="Q22" s="82"/>
      <c r="R22" s="78"/>
      <c r="S22" s="78"/>
      <c r="T22" s="78"/>
      <c r="U22" s="78"/>
      <c r="V22" s="78"/>
      <c r="W22" s="336" t="s">
        <v>99</v>
      </c>
      <c r="X22" s="336"/>
    </row>
    <row r="23" spans="1:26">
      <c r="A23" s="77"/>
      <c r="B23" s="77"/>
      <c r="C23" s="77"/>
      <c r="D23" s="77"/>
      <c r="E23" s="79"/>
      <c r="G23" s="125"/>
      <c r="I23" s="77"/>
      <c r="J23" s="81"/>
      <c r="K23" s="81"/>
      <c r="L23" s="81"/>
      <c r="M23" s="81"/>
      <c r="N23" s="81" t="s">
        <v>100</v>
      </c>
      <c r="O23" s="121"/>
      <c r="P23" s="121"/>
      <c r="Q23" s="82"/>
      <c r="R23" s="78"/>
      <c r="S23" s="78"/>
      <c r="T23" s="78"/>
      <c r="U23" s="78"/>
      <c r="V23" s="78"/>
      <c r="W23" s="126"/>
      <c r="X23" s="126"/>
    </row>
    <row r="24" spans="1:26">
      <c r="A24" s="77"/>
      <c r="B24" s="77"/>
      <c r="C24" s="77"/>
      <c r="D24" s="77"/>
      <c r="J24" s="82"/>
      <c r="K24" s="82"/>
      <c r="L24" s="82"/>
      <c r="M24" s="82"/>
      <c r="N24" s="82"/>
      <c r="O24" s="347" t="s">
        <v>99</v>
      </c>
      <c r="P24" s="347"/>
      <c r="Q24" s="82"/>
    </row>
    <row r="25" spans="1:26">
      <c r="A25" s="77"/>
      <c r="B25" s="77"/>
      <c r="C25" s="77"/>
      <c r="D25" s="77"/>
      <c r="E25" s="79" t="s">
        <v>97</v>
      </c>
      <c r="F25" s="348"/>
      <c r="G25" s="348"/>
      <c r="H25" s="83"/>
      <c r="I25" s="77" t="s">
        <v>101</v>
      </c>
      <c r="J25" s="81"/>
      <c r="K25" s="81"/>
      <c r="L25" s="81"/>
      <c r="M25" s="81" t="s">
        <v>102</v>
      </c>
      <c r="N25" s="81"/>
      <c r="O25" s="82"/>
      <c r="P25" s="127"/>
      <c r="Q25" s="82"/>
      <c r="R25" s="78"/>
      <c r="S25" s="78"/>
      <c r="T25" s="78"/>
      <c r="U25" s="78"/>
      <c r="V25" s="78"/>
      <c r="X25" s="128"/>
      <c r="Z25" s="76" t="s">
        <v>103</v>
      </c>
    </row>
    <row r="26" spans="1:26" ht="23.25">
      <c r="A26" s="77"/>
      <c r="B26" s="77"/>
      <c r="C26" s="77"/>
      <c r="D26" s="77"/>
      <c r="E26" s="77"/>
      <c r="F26" s="337" t="s">
        <v>104</v>
      </c>
      <c r="G26" s="337"/>
      <c r="H26" s="337"/>
      <c r="I26" s="77"/>
      <c r="J26" s="129"/>
      <c r="K26" s="129"/>
      <c r="L26" s="130"/>
      <c r="M26" s="131"/>
      <c r="N26" s="132"/>
      <c r="O26" s="133"/>
      <c r="P26" s="134"/>
      <c r="Q26" s="82"/>
      <c r="R26" s="135" t="s">
        <v>81</v>
      </c>
      <c r="S26" s="136"/>
      <c r="T26" s="137"/>
      <c r="U26" s="138" t="s">
        <v>82</v>
      </c>
      <c r="V26" s="139"/>
      <c r="X26" s="140">
        <f>X9</f>
        <v>0</v>
      </c>
      <c r="Y26" s="141" t="s">
        <v>11</v>
      </c>
      <c r="Z26" s="76" t="s">
        <v>105</v>
      </c>
    </row>
    <row r="27" spans="1:26">
      <c r="A27" s="77"/>
      <c r="B27" s="77"/>
      <c r="C27" s="77"/>
      <c r="D27" s="77"/>
      <c r="E27" s="77"/>
      <c r="F27" s="77"/>
      <c r="G27" s="77"/>
      <c r="H27" s="77"/>
      <c r="I27" s="77"/>
      <c r="J27" s="82"/>
      <c r="K27" s="81"/>
      <c r="L27" s="81"/>
      <c r="M27" s="81"/>
      <c r="N27" s="114"/>
      <c r="O27" s="81"/>
      <c r="P27" s="81"/>
      <c r="Q27" s="82"/>
      <c r="R27" s="142"/>
      <c r="S27" s="143"/>
      <c r="T27" s="144"/>
      <c r="U27" s="145"/>
      <c r="V27" s="146"/>
      <c r="X27" s="147"/>
      <c r="Y27" s="90"/>
      <c r="Z27" s="78" t="s">
        <v>106</v>
      </c>
    </row>
    <row r="28" spans="1:26" ht="28.5">
      <c r="A28" s="77"/>
      <c r="B28" s="77"/>
      <c r="C28" s="77"/>
      <c r="D28" s="77"/>
      <c r="E28" s="77"/>
      <c r="F28" s="77"/>
      <c r="G28" s="77"/>
      <c r="H28" s="77"/>
      <c r="I28" s="77"/>
      <c r="J28" s="81"/>
      <c r="K28" s="81"/>
      <c r="L28" s="81"/>
      <c r="M28" s="81"/>
      <c r="N28" s="81"/>
      <c r="O28" s="81"/>
      <c r="P28" s="81"/>
      <c r="Q28" s="82"/>
      <c r="R28" s="195" t="s">
        <v>103</v>
      </c>
      <c r="S28" s="148"/>
      <c r="T28" s="148"/>
      <c r="U28" s="148"/>
      <c r="V28" s="148"/>
      <c r="W28" s="119"/>
      <c r="X28" s="78"/>
      <c r="Z28" s="76" t="s">
        <v>107</v>
      </c>
    </row>
    <row r="29" spans="1:26">
      <c r="A29" s="77"/>
      <c r="B29" s="77"/>
      <c r="C29" s="77"/>
      <c r="D29" s="77"/>
      <c r="E29" s="77"/>
      <c r="F29" s="77"/>
      <c r="G29" s="77"/>
      <c r="H29" s="77"/>
      <c r="I29" s="77"/>
      <c r="J29" s="81"/>
      <c r="K29" s="149"/>
      <c r="L29" s="81"/>
      <c r="M29" s="81"/>
      <c r="N29" s="150"/>
      <c r="O29" s="81"/>
      <c r="P29" s="81"/>
      <c r="Q29" s="82"/>
      <c r="R29" s="151"/>
      <c r="S29" s="152"/>
      <c r="T29" s="153"/>
      <c r="U29" s="154" t="s">
        <v>82</v>
      </c>
      <c r="V29" s="155">
        <v>42485</v>
      </c>
      <c r="W29" s="156"/>
      <c r="X29" s="157"/>
      <c r="Y29" s="158"/>
      <c r="Z29" s="90" t="s">
        <v>108</v>
      </c>
    </row>
    <row r="30" spans="1:26">
      <c r="A30" s="77"/>
      <c r="B30" s="77"/>
      <c r="C30" s="77"/>
      <c r="D30" s="77"/>
      <c r="E30" s="77"/>
      <c r="F30" s="77"/>
      <c r="G30" s="77"/>
      <c r="H30" s="77"/>
      <c r="I30" s="77"/>
      <c r="J30" s="78"/>
      <c r="K30" s="78"/>
      <c r="L30" s="78"/>
      <c r="M30" s="78"/>
      <c r="N30" s="78"/>
      <c r="O30" s="159"/>
      <c r="P30" s="78"/>
      <c r="R30" s="78"/>
      <c r="S30" s="78"/>
      <c r="T30" s="78"/>
      <c r="U30" s="78"/>
      <c r="V30" s="160"/>
      <c r="W30" s="78"/>
      <c r="X30" s="78"/>
      <c r="Y30" s="161"/>
      <c r="Z30" s="162" t="s">
        <v>109</v>
      </c>
    </row>
    <row r="31" spans="1:26" ht="22.5">
      <c r="A31" s="77"/>
      <c r="B31" s="77"/>
      <c r="C31" s="77"/>
      <c r="D31" s="77"/>
      <c r="E31" s="77"/>
      <c r="F31" s="77"/>
      <c r="G31" s="77"/>
      <c r="H31" s="77"/>
      <c r="I31" s="77"/>
      <c r="J31" s="78"/>
      <c r="K31" s="78"/>
      <c r="L31" s="78"/>
      <c r="M31" s="78"/>
      <c r="N31" s="78"/>
      <c r="O31" s="159"/>
      <c r="P31" s="78"/>
      <c r="R31" s="78"/>
      <c r="S31" s="78"/>
      <c r="T31" s="78"/>
      <c r="U31" s="78"/>
      <c r="V31" s="78"/>
      <c r="W31" s="78"/>
      <c r="X31" s="78"/>
      <c r="Z31" s="163" t="s">
        <v>110</v>
      </c>
    </row>
    <row r="32" spans="1:26">
      <c r="A32" s="77"/>
      <c r="B32" s="77"/>
      <c r="C32" s="77"/>
      <c r="D32" s="77"/>
      <c r="E32" s="77"/>
      <c r="F32" s="77"/>
      <c r="G32" s="77"/>
      <c r="H32" s="77"/>
      <c r="I32" s="77"/>
      <c r="O32" s="76" t="s">
        <v>3</v>
      </c>
      <c r="Z32" s="76" t="s">
        <v>111</v>
      </c>
    </row>
    <row r="33" spans="1:26">
      <c r="A33" s="77"/>
      <c r="B33" s="77"/>
      <c r="C33" s="77"/>
      <c r="D33" s="77"/>
      <c r="E33" s="77"/>
      <c r="F33" s="77"/>
      <c r="G33" s="77"/>
      <c r="H33" s="77"/>
      <c r="I33" s="77"/>
      <c r="Z33" s="164" t="s">
        <v>112</v>
      </c>
    </row>
    <row r="34" spans="1:26">
      <c r="A34" s="77"/>
      <c r="B34" s="77"/>
      <c r="C34" s="77"/>
      <c r="D34" s="77"/>
      <c r="E34" s="77"/>
      <c r="F34" s="77"/>
      <c r="H34" s="77"/>
      <c r="I34" s="77"/>
      <c r="Z34" s="76" t="s">
        <v>113</v>
      </c>
    </row>
    <row r="35" spans="1:26">
      <c r="H35" s="77"/>
      <c r="I35" s="77"/>
    </row>
    <row r="36" spans="1:26">
      <c r="H36" s="77"/>
      <c r="I36" s="77"/>
    </row>
    <row r="38" spans="1:26">
      <c r="A38" s="165" t="s">
        <v>114</v>
      </c>
    </row>
    <row r="39" spans="1:26">
      <c r="A39" s="165" t="s">
        <v>115</v>
      </c>
      <c r="H39" s="166" t="s">
        <v>98</v>
      </c>
      <c r="M39" s="167" t="s">
        <v>116</v>
      </c>
      <c r="T39" s="112"/>
      <c r="U39" s="81"/>
      <c r="V39" s="119"/>
      <c r="W39" s="81">
        <f>X46</f>
        <v>0</v>
      </c>
    </row>
    <row r="40" spans="1:26">
      <c r="A40" s="165" t="s">
        <v>117</v>
      </c>
      <c r="B40" s="77"/>
      <c r="C40" s="77"/>
      <c r="D40" s="77"/>
      <c r="F40" s="62"/>
      <c r="G40" s="338" t="s">
        <v>118</v>
      </c>
      <c r="H40" s="338"/>
      <c r="I40" s="338"/>
      <c r="L40" s="76" t="s">
        <v>119</v>
      </c>
    </row>
    <row r="41" spans="1:26">
      <c r="A41" s="165" t="s">
        <v>120</v>
      </c>
      <c r="B41" s="77"/>
      <c r="C41" s="77"/>
      <c r="D41" s="77"/>
      <c r="F41" s="62"/>
      <c r="G41" s="168"/>
    </row>
  </sheetData>
  <mergeCells count="29">
    <mergeCell ref="R1:Y1"/>
    <mergeCell ref="H3:I3"/>
    <mergeCell ref="P5:Q5"/>
    <mergeCell ref="X5:Y5"/>
    <mergeCell ref="A13:H13"/>
    <mergeCell ref="K13:M13"/>
    <mergeCell ref="P13:Q13"/>
    <mergeCell ref="A1:I1"/>
    <mergeCell ref="J1:Q1"/>
    <mergeCell ref="A9:H10"/>
    <mergeCell ref="W10:X10"/>
    <mergeCell ref="C11:E11"/>
    <mergeCell ref="K12:M12"/>
    <mergeCell ref="P12:Q12"/>
    <mergeCell ref="A14:H14"/>
    <mergeCell ref="K14:M14"/>
    <mergeCell ref="P14:Q14"/>
    <mergeCell ref="A15:H15"/>
    <mergeCell ref="K15:M15"/>
    <mergeCell ref="P15:Q15"/>
    <mergeCell ref="W22:X22"/>
    <mergeCell ref="F26:H26"/>
    <mergeCell ref="G40:I40"/>
    <mergeCell ref="A16:H16"/>
    <mergeCell ref="A17:H17"/>
    <mergeCell ref="A18:H18"/>
    <mergeCell ref="C20:H20"/>
    <mergeCell ref="O24:P24"/>
    <mergeCell ref="F25:G25"/>
  </mergeCells>
  <printOptions horizontalCentered="1"/>
  <pageMargins left="0.51181102362204722" right="0.39370078740157483" top="0.35433070866141736" bottom="0.35433070866141736" header="0.15748031496062992" footer="0.15748031496062992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แบบขอให้ซื้อ จ้าง</vt:lpstr>
      <vt:lpstr>รายงานขอซื้อ กรณีไม่เกิน แสน</vt:lpstr>
      <vt:lpstr>รายงานขอจ้าง</vt:lpstr>
      <vt:lpstr>รายงานขอซื้อ กรณีเกินแสน</vt:lpstr>
      <vt:lpstr>รายงานขอซื้อ เกินห้าแสน (ebibd)</vt:lpstr>
      <vt:lpstr>ใบสำคัญแนบ งปม.จ่ายเงินสด</vt:lpstr>
    </vt:vector>
  </TitlesOfParts>
  <Company>Kasetsart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Computer Services</dc:creator>
  <cp:lastModifiedBy>fagrtps</cp:lastModifiedBy>
  <cp:lastPrinted>2017-10-04T04:50:36Z</cp:lastPrinted>
  <dcterms:created xsi:type="dcterms:W3CDTF">2016-11-25T02:31:47Z</dcterms:created>
  <dcterms:modified xsi:type="dcterms:W3CDTF">2017-10-05T08:27:39Z</dcterms:modified>
</cp:coreProperties>
</file>